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95" windowHeight="11640" activeTab="0"/>
  </bookViews>
  <sheets>
    <sheet name="Družstva" sheetId="1" r:id="rId1"/>
    <sheet name="Jednotlivci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0" hidden="1">'Družstva'!$A$3:$AC$6</definedName>
    <definedName name="_xlnm._FilterDatabase" localSheetId="1" hidden="1">'Jednotlivci'!$A$3:$X$107</definedName>
    <definedName name="_xlnm.Print_Titles" localSheetId="0">'Družstva'!$1:$3</definedName>
    <definedName name="_xlnm.Print_Area" localSheetId="0">'Družstva'!$A$1:$AC$28</definedName>
    <definedName name="_xlnm.Print_Area" localSheetId="1">'Jednotlivci'!$A$4:$X$95</definedName>
    <definedName name="RC_KARASI">'[3]Soupisky'!$C$89:$C$92</definedName>
  </definedNames>
  <calcPr calcMode="manual" fullCalcOnLoad="1"/>
</workbook>
</file>

<file path=xl/sharedStrings.xml><?xml version="1.0" encoding="utf-8"?>
<sst xmlns="http://schemas.openxmlformats.org/spreadsheetml/2006/main" count="384" uniqueCount="153">
  <si>
    <t>kod</t>
  </si>
  <si>
    <t>Družstvo</t>
  </si>
  <si>
    <t>CIPS</t>
  </si>
  <si>
    <t>Body</t>
  </si>
  <si>
    <t>Poř</t>
  </si>
  <si>
    <t>1. kolo</t>
  </si>
  <si>
    <t>1. závod</t>
  </si>
  <si>
    <t>2. kolo</t>
  </si>
  <si>
    <t>3. kolo</t>
  </si>
  <si>
    <t>Celkem</t>
  </si>
  <si>
    <t>2. závod</t>
  </si>
  <si>
    <t>Příjmení, jméno</t>
  </si>
  <si>
    <t>REG</t>
  </si>
  <si>
    <t>Kat</t>
  </si>
  <si>
    <t>Srb Roman</t>
  </si>
  <si>
    <t>Ouředníček Jiří</t>
  </si>
  <si>
    <t>4. kolo</t>
  </si>
  <si>
    <t>Azbestus CZ Feeder team</t>
  </si>
  <si>
    <t>Black Bass</t>
  </si>
  <si>
    <t>Brazilci Feeder Team COLMIC</t>
  </si>
  <si>
    <t>F-1 Karlovy Vary</t>
  </si>
  <si>
    <t>FAPS Feeder Team</t>
  </si>
  <si>
    <t>Feeder Team Český Šternberk</t>
  </si>
  <si>
    <t>FEEDER TEAM Znojmo</t>
  </si>
  <si>
    <t>GB Fishing sport Team - SEMA</t>
  </si>
  <si>
    <t>GOOD MIX TEAM Hranice</t>
  </si>
  <si>
    <t>K&amp;K Servis Feeder Team Carpio</t>
  </si>
  <si>
    <t>KS FISH TEAM</t>
  </si>
  <si>
    <t>Kukající vlci FEEDER TEAM</t>
  </si>
  <si>
    <t>LADY´S Feeder Team</t>
  </si>
  <si>
    <t>LOVCI 007</t>
  </si>
  <si>
    <t>MIDDY FEEDER TEAM</t>
  </si>
  <si>
    <t>MILO Feeder Team</t>
  </si>
  <si>
    <t>MIVARDI FEEDER TEAM</t>
  </si>
  <si>
    <t>RC Karasi Olomouc</t>
  </si>
  <si>
    <t>Royal Bait Feeder Team</t>
  </si>
  <si>
    <t>RSK FeederKlub</t>
  </si>
  <si>
    <t>RUP Ignesti Feeder Team</t>
  </si>
  <si>
    <t>TINKA Feeder Mančaft</t>
  </si>
  <si>
    <t>Traper Feeder Team Bombeři</t>
  </si>
  <si>
    <t>ÚSMP ČRS-MO Braník</t>
  </si>
  <si>
    <t>VITALITA Ostrava</t>
  </si>
  <si>
    <t>Ouředníček Jan</t>
  </si>
  <si>
    <t>Stejskal Miroslav</t>
  </si>
  <si>
    <t>Schwach Petr</t>
  </si>
  <si>
    <t>Novák Milan</t>
  </si>
  <si>
    <t>Štěpnička Radek</t>
  </si>
  <si>
    <t>Baranka Vladimír</t>
  </si>
  <si>
    <t>Vávra Jiří</t>
  </si>
  <si>
    <t>Mihálik Boris</t>
  </si>
  <si>
    <t>Dorotík Tomáš</t>
  </si>
  <si>
    <t>Sládek Petr</t>
  </si>
  <si>
    <t>Staněk Karel</t>
  </si>
  <si>
    <t>Janečka Martin</t>
  </si>
  <si>
    <t>Plachý Vladimír</t>
  </si>
  <si>
    <t>Jurka Jiří</t>
  </si>
  <si>
    <t>Kabourek Václav</t>
  </si>
  <si>
    <t>Lacina David</t>
  </si>
  <si>
    <t>Vlček Zdeněk</t>
  </si>
  <si>
    <t>Bromovský Petr</t>
  </si>
  <si>
    <t>Konopásek Jaroslav</t>
  </si>
  <si>
    <t>Bartoň Roman</t>
  </si>
  <si>
    <t>Tóth Petr</t>
  </si>
  <si>
    <t>Dohnal Jozef</t>
  </si>
  <si>
    <t>Panocha Josef</t>
  </si>
  <si>
    <t>Chalupa Ladislav</t>
  </si>
  <si>
    <t>Pelíšek František</t>
  </si>
  <si>
    <t>Vinař René</t>
  </si>
  <si>
    <t>Kuchař Petr</t>
  </si>
  <si>
    <t>Hlína Václav</t>
  </si>
  <si>
    <t>Hrubant Petr</t>
  </si>
  <si>
    <t>Andrýsek Petr</t>
  </si>
  <si>
    <t>Blaščikovič David</t>
  </si>
  <si>
    <t>Lisník Petr</t>
  </si>
  <si>
    <t>Šplíchal Daniel</t>
  </si>
  <si>
    <t>Hahn Petr</t>
  </si>
  <si>
    <t>Březík Rudolf</t>
  </si>
  <si>
    <t>Rathouský Petr</t>
  </si>
  <si>
    <t>Vaněk Lukáš</t>
  </si>
  <si>
    <t>Pop Miroslav</t>
  </si>
  <si>
    <t>Kafka Vojtěch</t>
  </si>
  <si>
    <t>Malý David</t>
  </si>
  <si>
    <t>Čech Martin</t>
  </si>
  <si>
    <t>Kasl Luboš</t>
  </si>
  <si>
    <t>Podrápský Petr</t>
  </si>
  <si>
    <t>Smutný Jiří</t>
  </si>
  <si>
    <t>Bruner Václav</t>
  </si>
  <si>
    <t>Kos Petr</t>
  </si>
  <si>
    <t>Babica Ladislav</t>
  </si>
  <si>
    <t>Peřina Josef</t>
  </si>
  <si>
    <t>Šimek Ladislav</t>
  </si>
  <si>
    <t>Koubek František</t>
  </si>
  <si>
    <t>Matička Martin</t>
  </si>
  <si>
    <t>Brabec Petr</t>
  </si>
  <si>
    <t>Nerad Rostislav</t>
  </si>
  <si>
    <t>Řehoř Michal</t>
  </si>
  <si>
    <t>Kabrhel Pavel</t>
  </si>
  <si>
    <t>Kukelka Tomáš</t>
  </si>
  <si>
    <t>Ambrož Petr</t>
  </si>
  <si>
    <t>Franc Tomáš</t>
  </si>
  <si>
    <t>Douša Jan</t>
  </si>
  <si>
    <t>Surgota Juraj</t>
  </si>
  <si>
    <t>Literová Barbora</t>
  </si>
  <si>
    <t>Miháliková Diana</t>
  </si>
  <si>
    <t>Doušová Eliška</t>
  </si>
  <si>
    <t>Kalenský Petr</t>
  </si>
  <si>
    <t>Dušánek Bohuslav</t>
  </si>
  <si>
    <t>Šajerman Vladimír</t>
  </si>
  <si>
    <t>M</t>
  </si>
  <si>
    <t>N056</t>
  </si>
  <si>
    <t>M?</t>
  </si>
  <si>
    <t>ÚSMP ČRS MO Braník</t>
  </si>
  <si>
    <t>Kukající vlci Feeder Team</t>
  </si>
  <si>
    <t>MIVARDI Feeder Team</t>
  </si>
  <si>
    <t>Melcher Miroslav</t>
  </si>
  <si>
    <t>Štěpnička Milan ml.</t>
  </si>
  <si>
    <t>K</t>
  </si>
  <si>
    <t>Mrázek Josef</t>
  </si>
  <si>
    <t>Sofron Pavel</t>
  </si>
  <si>
    <t>Blažek Oskar</t>
  </si>
  <si>
    <t>TINCA Feeder Mančaft</t>
  </si>
  <si>
    <t>Popadinec Richard</t>
  </si>
  <si>
    <t>Srbová Radana</t>
  </si>
  <si>
    <t>Ž</t>
  </si>
  <si>
    <t>Ladys Feeder Team</t>
  </si>
  <si>
    <t>KŽ</t>
  </si>
  <si>
    <t>N059</t>
  </si>
  <si>
    <t>GOOD MIX Team Hranice</t>
  </si>
  <si>
    <t>Novák Martin Mgr.</t>
  </si>
  <si>
    <t>Plaskura Petr</t>
  </si>
  <si>
    <t>FEEDER Team Znojmo</t>
  </si>
  <si>
    <t>N060</t>
  </si>
  <si>
    <t>Divíšek Petr</t>
  </si>
  <si>
    <t>Lovci 007</t>
  </si>
  <si>
    <t>Vildmon Karel</t>
  </si>
  <si>
    <t>Stříbrzský Viktor</t>
  </si>
  <si>
    <t>AZBESTUS.CZ</t>
  </si>
  <si>
    <t>Pavelka Viktor</t>
  </si>
  <si>
    <t>H</t>
  </si>
  <si>
    <t>Jedlička Lubomír</t>
  </si>
  <si>
    <t>MILO Feedr Team</t>
  </si>
  <si>
    <t>J</t>
  </si>
  <si>
    <t>Juřík Miloslav</t>
  </si>
  <si>
    <t>Malypetr Zdeněk</t>
  </si>
  <si>
    <t>Konopásek Josef ml.</t>
  </si>
  <si>
    <t>Konopásek Ladislav</t>
  </si>
  <si>
    <t>Češka Ladislav</t>
  </si>
  <si>
    <t>Bradna Ladislav ml.</t>
  </si>
  <si>
    <t>Bradna Ladislav st.</t>
  </si>
  <si>
    <t>Persch Robert</t>
  </si>
  <si>
    <t>N022</t>
  </si>
  <si>
    <t>Valík Lubomír</t>
  </si>
  <si>
    <t>Utíkal Vojtěch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</si>
</sst>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0" fillId="0" borderId="1" xfId="0" applyBorder="1" applyAlignment="1" applyProtection="1">
      <alignment/>
      <protection hidden="1"/>
    </xf>
    <xf numFmtId="0" fontId="5" fillId="0" borderId="1" xfId="0" applyFont="1" applyBorder="1" applyAlignment="1" applyProtection="1">
      <alignment horizontal="center"/>
      <protection hidden="1" locked="0"/>
    </xf>
    <xf numFmtId="0" fontId="3" fillId="0" borderId="1" xfId="0" applyFont="1" applyBorder="1" applyAlignment="1" applyProtection="1">
      <alignment horizontal="right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/>
      <protection hidden="1" locked="0"/>
    </xf>
    <xf numFmtId="0" fontId="3" fillId="0" borderId="1" xfId="0" applyFont="1" applyBorder="1" applyAlignment="1">
      <alignment/>
    </xf>
    <xf numFmtId="0" fontId="3" fillId="0" borderId="2" xfId="0" applyFont="1" applyBorder="1" applyAlignment="1" applyProtection="1">
      <alignment horizontal="left" vertical="center"/>
      <protection hidden="1"/>
    </xf>
    <xf numFmtId="0" fontId="0" fillId="0" borderId="2" xfId="0" applyFont="1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/>
      <protection hidden="1"/>
    </xf>
    <xf numFmtId="0" fontId="5" fillId="0" borderId="2" xfId="0" applyFont="1" applyBorder="1" applyAlignment="1" applyProtection="1">
      <alignment horizontal="center"/>
      <protection hidden="1" locked="0"/>
    </xf>
    <xf numFmtId="0" fontId="0" fillId="0" borderId="1" xfId="0" applyBorder="1" applyAlignment="1">
      <alignment/>
    </xf>
    <xf numFmtId="0" fontId="1" fillId="0" borderId="1" xfId="0" applyFont="1" applyFill="1" applyBorder="1" applyAlignment="1" applyProtection="1">
      <alignment horizontal="left" vertical="center" wrapText="1"/>
      <protection hidden="1" locked="0"/>
    </xf>
    <xf numFmtId="0" fontId="0" fillId="0" borderId="1" xfId="0" applyBorder="1" applyAlignment="1" applyProtection="1">
      <alignment wrapText="1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>
      <alignment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CR_1_kolo_feeder_2007_vysledk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iCR_2_kolo_feeder_2007_vysledk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CR_4_kolo_feeder_2007_vysledk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CR_3_kolo_feeder_2007_vysled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kladní list"/>
      <sheetName val="Výsledková listina"/>
      <sheetName val="Jednotlivci celkem"/>
      <sheetName val="1. závod"/>
      <sheetName val="2. závod"/>
      <sheetName val="Graf pod jezem"/>
      <sheetName val="Graf nad jezem"/>
    </sheetNames>
    <sheetDataSet>
      <sheetData sheetId="1">
        <row r="2">
          <cell r="B2" t="str">
            <v>Místo konání: Čelákovice na řece Labi</v>
          </cell>
          <cell r="P2" t="str">
            <v>Pořadatel: RSK FeederKlub</v>
          </cell>
        </row>
        <row r="3">
          <cell r="B3" t="str">
            <v>Druh závodu: Mistrovství ČR 2007-LRU Feeder</v>
          </cell>
          <cell r="P3" t="str">
            <v>Hlavní rozhodčí: Radana Srbová</v>
          </cell>
        </row>
        <row r="4">
          <cell r="B4" t="str">
            <v>Datum konání: 12.5.2007 - 13.5.2007</v>
          </cell>
        </row>
        <row r="5">
          <cell r="B5" t="str">
            <v>DRUŽSTVO</v>
          </cell>
          <cell r="C5" t="str">
            <v>1. Závod</v>
          </cell>
          <cell r="L5" t="str">
            <v>2. Závod</v>
          </cell>
        </row>
        <row r="6">
          <cell r="C6" t="str">
            <v>REG</v>
          </cell>
          <cell r="D6" t="str">
            <v>Příjmení jméno</v>
          </cell>
          <cell r="E6" t="str">
            <v>Sektor</v>
          </cell>
          <cell r="G6" t="str">
            <v>Jednotivci</v>
          </cell>
          <cell r="I6" t="str">
            <v>Družstva</v>
          </cell>
          <cell r="L6" t="str">
            <v>REG</v>
          </cell>
          <cell r="M6" t="str">
            <v>Příjmení jméno</v>
          </cell>
          <cell r="N6" t="str">
            <v>Sektor</v>
          </cell>
          <cell r="P6" t="str">
            <v>Jednotivci</v>
          </cell>
          <cell r="R6" t="str">
            <v>Družstva</v>
          </cell>
        </row>
        <row r="7">
          <cell r="E7" t="str">
            <v>sk</v>
          </cell>
          <cell r="F7" t="str">
            <v>čís</v>
          </cell>
          <cell r="G7" t="str">
            <v>CIPS</v>
          </cell>
          <cell r="H7" t="str">
            <v>um.</v>
          </cell>
          <cell r="I7" t="str">
            <v>CIPS</v>
          </cell>
          <cell r="J7" t="str">
            <v>Body</v>
          </cell>
          <cell r="K7" t="str">
            <v>Poř</v>
          </cell>
          <cell r="N7" t="str">
            <v>sk</v>
          </cell>
          <cell r="O7" t="str">
            <v>čís</v>
          </cell>
          <cell r="P7" t="str">
            <v>CIPS</v>
          </cell>
          <cell r="Q7" t="str">
            <v>um.</v>
          </cell>
          <cell r="R7" t="str">
            <v>CIPS</v>
          </cell>
          <cell r="S7" t="str">
            <v>Body</v>
          </cell>
          <cell r="T7" t="str">
            <v>Poř</v>
          </cell>
        </row>
        <row r="8">
          <cell r="B8" t="str">
            <v>MIVARDI FEEDER TEAM</v>
          </cell>
          <cell r="C8">
            <v>1126</v>
          </cell>
          <cell r="D8" t="str">
            <v>Ouředníček Jiří</v>
          </cell>
          <cell r="E8" t="str">
            <v>B</v>
          </cell>
          <cell r="F8">
            <v>9</v>
          </cell>
          <cell r="G8">
            <v>500</v>
          </cell>
          <cell r="H8">
            <v>5</v>
          </cell>
          <cell r="I8">
            <v>6140</v>
          </cell>
          <cell r="J8">
            <v>9</v>
          </cell>
          <cell r="K8">
            <v>3</v>
          </cell>
          <cell r="L8">
            <v>1126</v>
          </cell>
          <cell r="M8" t="str">
            <v>Ouředníček Jiří</v>
          </cell>
          <cell r="N8" t="str">
            <v>D</v>
          </cell>
          <cell r="O8">
            <v>11</v>
          </cell>
          <cell r="P8">
            <v>2270</v>
          </cell>
          <cell r="Q8">
            <v>3</v>
          </cell>
          <cell r="R8">
            <v>8660</v>
          </cell>
          <cell r="S8">
            <v>10</v>
          </cell>
          <cell r="T8">
            <v>1</v>
          </cell>
        </row>
        <row r="9">
          <cell r="C9">
            <v>1125</v>
          </cell>
          <cell r="D9" t="str">
            <v>Ouředníček Jan</v>
          </cell>
          <cell r="E9" t="str">
            <v>F</v>
          </cell>
          <cell r="F9">
            <v>11</v>
          </cell>
          <cell r="G9">
            <v>1880</v>
          </cell>
          <cell r="H9">
            <v>3</v>
          </cell>
          <cell r="L9">
            <v>1125</v>
          </cell>
          <cell r="M9" t="str">
            <v>Ouředníček Jan</v>
          </cell>
          <cell r="N9" t="str">
            <v>A</v>
          </cell>
          <cell r="O9">
            <v>9</v>
          </cell>
          <cell r="P9">
            <v>3160</v>
          </cell>
          <cell r="Q9">
            <v>3</v>
          </cell>
        </row>
        <row r="10">
          <cell r="C10">
            <v>2268</v>
          </cell>
          <cell r="D10" t="str">
            <v>Stejskal Miroslav</v>
          </cell>
          <cell r="E10" t="str">
            <v>C</v>
          </cell>
          <cell r="F10">
            <v>8</v>
          </cell>
          <cell r="G10">
            <v>3760</v>
          </cell>
          <cell r="H10">
            <v>1</v>
          </cell>
          <cell r="L10">
            <v>2268</v>
          </cell>
          <cell r="M10" t="str">
            <v>Stejskal Miroslav</v>
          </cell>
          <cell r="N10" t="str">
            <v>F</v>
          </cell>
          <cell r="O10">
            <v>2</v>
          </cell>
          <cell r="P10">
            <v>3230</v>
          </cell>
          <cell r="Q10">
            <v>4</v>
          </cell>
        </row>
        <row r="11">
          <cell r="B11" t="str">
            <v>Brazilci Feeder Team COLMIC</v>
          </cell>
          <cell r="C11">
            <v>2576</v>
          </cell>
          <cell r="D11" t="str">
            <v>Schwach Petr</v>
          </cell>
          <cell r="E11" t="str">
            <v>D</v>
          </cell>
          <cell r="F11">
            <v>12</v>
          </cell>
          <cell r="G11">
            <v>320</v>
          </cell>
          <cell r="H11">
            <v>2</v>
          </cell>
          <cell r="I11">
            <v>2760</v>
          </cell>
          <cell r="J11">
            <v>6</v>
          </cell>
          <cell r="K11">
            <v>1</v>
          </cell>
          <cell r="L11">
            <v>2576</v>
          </cell>
          <cell r="M11" t="str">
            <v>Schwach Petr</v>
          </cell>
          <cell r="N11" t="str">
            <v>A</v>
          </cell>
          <cell r="O11">
            <v>10</v>
          </cell>
          <cell r="P11">
            <v>2830</v>
          </cell>
          <cell r="Q11">
            <v>4</v>
          </cell>
          <cell r="R11">
            <v>6690</v>
          </cell>
          <cell r="S11">
            <v>13</v>
          </cell>
          <cell r="T11">
            <v>4</v>
          </cell>
        </row>
        <row r="12">
          <cell r="C12">
            <v>2575</v>
          </cell>
          <cell r="D12" t="str">
            <v>Češka Ladislav</v>
          </cell>
          <cell r="E12" t="str">
            <v>B</v>
          </cell>
          <cell r="F12">
            <v>8</v>
          </cell>
          <cell r="G12">
            <v>2350</v>
          </cell>
          <cell r="H12">
            <v>1</v>
          </cell>
          <cell r="L12">
            <v>2575</v>
          </cell>
          <cell r="M12" t="str">
            <v>Češka Ladislav</v>
          </cell>
          <cell r="N12" t="str">
            <v>D</v>
          </cell>
          <cell r="O12">
            <v>6</v>
          </cell>
          <cell r="P12">
            <v>1320</v>
          </cell>
          <cell r="Q12">
            <v>7</v>
          </cell>
        </row>
        <row r="13">
          <cell r="C13">
            <v>2577</v>
          </cell>
          <cell r="D13" t="str">
            <v>Novák Milan</v>
          </cell>
          <cell r="E13" t="str">
            <v>E</v>
          </cell>
          <cell r="F13">
            <v>12</v>
          </cell>
          <cell r="G13">
            <v>90</v>
          </cell>
          <cell r="H13">
            <v>3</v>
          </cell>
          <cell r="L13">
            <v>2577</v>
          </cell>
          <cell r="M13" t="str">
            <v>Novák Milan</v>
          </cell>
          <cell r="N13" t="str">
            <v>E</v>
          </cell>
          <cell r="O13">
            <v>7</v>
          </cell>
          <cell r="P13">
            <v>2540</v>
          </cell>
          <cell r="Q13">
            <v>2</v>
          </cell>
        </row>
        <row r="14">
          <cell r="B14" t="str">
            <v>Feeder Team Český Šternberk</v>
          </cell>
          <cell r="C14">
            <v>2298</v>
          </cell>
          <cell r="D14" t="str">
            <v>Štěpnička Milan ml.</v>
          </cell>
          <cell r="E14" t="str">
            <v>B</v>
          </cell>
          <cell r="F14">
            <v>12</v>
          </cell>
          <cell r="G14">
            <v>1050</v>
          </cell>
          <cell r="H14">
            <v>3</v>
          </cell>
          <cell r="I14">
            <v>5900</v>
          </cell>
          <cell r="J14">
            <v>9</v>
          </cell>
          <cell r="K14">
            <v>3</v>
          </cell>
          <cell r="L14">
            <v>2298</v>
          </cell>
          <cell r="M14" t="str">
            <v>Štěpnička Milan ml.</v>
          </cell>
          <cell r="N14" t="str">
            <v>D</v>
          </cell>
          <cell r="O14">
            <v>3</v>
          </cell>
          <cell r="P14">
            <v>1220</v>
          </cell>
          <cell r="Q14">
            <v>8</v>
          </cell>
          <cell r="R14">
            <v>10850</v>
          </cell>
          <cell r="S14">
            <v>12</v>
          </cell>
          <cell r="T14">
            <v>2</v>
          </cell>
        </row>
        <row r="15">
          <cell r="C15">
            <v>2299</v>
          </cell>
          <cell r="D15" t="str">
            <v>Štěpnička Radek</v>
          </cell>
          <cell r="E15" t="str">
            <v>C</v>
          </cell>
          <cell r="F15">
            <v>10</v>
          </cell>
          <cell r="G15">
            <v>2550</v>
          </cell>
          <cell r="H15">
            <v>5</v>
          </cell>
          <cell r="L15">
            <v>2299</v>
          </cell>
          <cell r="M15" t="str">
            <v>Štěpnička Radek</v>
          </cell>
          <cell r="N15" t="str">
            <v>F</v>
          </cell>
          <cell r="O15">
            <v>12</v>
          </cell>
          <cell r="P15">
            <v>3750</v>
          </cell>
          <cell r="Q15">
            <v>2</v>
          </cell>
        </row>
        <row r="16">
          <cell r="C16">
            <v>2297</v>
          </cell>
          <cell r="D16" t="str">
            <v>Baranka Vladimír</v>
          </cell>
          <cell r="E16" t="str">
            <v>F</v>
          </cell>
          <cell r="F16">
            <v>6</v>
          </cell>
          <cell r="G16">
            <v>2300</v>
          </cell>
          <cell r="H16">
            <v>1</v>
          </cell>
          <cell r="L16">
            <v>2297</v>
          </cell>
          <cell r="M16" t="str">
            <v>Baranka Vladimír</v>
          </cell>
          <cell r="N16" t="str">
            <v>B</v>
          </cell>
          <cell r="O16">
            <v>1</v>
          </cell>
          <cell r="P16">
            <v>5880</v>
          </cell>
          <cell r="Q16">
            <v>2</v>
          </cell>
        </row>
        <row r="17">
          <cell r="B17" t="str">
            <v>MILO Feeder Team</v>
          </cell>
          <cell r="C17">
            <v>2289</v>
          </cell>
          <cell r="D17" t="str">
            <v>Vávra Jiří</v>
          </cell>
          <cell r="E17" t="str">
            <v>A</v>
          </cell>
          <cell r="F17">
            <v>2</v>
          </cell>
          <cell r="G17">
            <v>1090</v>
          </cell>
          <cell r="H17">
            <v>1</v>
          </cell>
          <cell r="I17">
            <v>4650</v>
          </cell>
          <cell r="J17">
            <v>6</v>
          </cell>
          <cell r="K17">
            <v>1</v>
          </cell>
          <cell r="L17">
            <v>2289</v>
          </cell>
          <cell r="M17" t="str">
            <v>Vávra Jiří</v>
          </cell>
          <cell r="N17" t="str">
            <v>D</v>
          </cell>
          <cell r="O17">
            <v>8</v>
          </cell>
          <cell r="P17">
            <v>1440</v>
          </cell>
          <cell r="Q17">
            <v>6</v>
          </cell>
          <cell r="R17">
            <v>5390</v>
          </cell>
          <cell r="S17">
            <v>15</v>
          </cell>
          <cell r="T17">
            <v>7</v>
          </cell>
        </row>
        <row r="18">
          <cell r="C18">
            <v>2255</v>
          </cell>
          <cell r="D18" t="str">
            <v>Mihálik Boris</v>
          </cell>
          <cell r="E18" t="str">
            <v>C</v>
          </cell>
          <cell r="F18">
            <v>7</v>
          </cell>
          <cell r="G18">
            <v>3160</v>
          </cell>
          <cell r="H18">
            <v>3</v>
          </cell>
          <cell r="L18">
            <v>2255</v>
          </cell>
          <cell r="M18" t="str">
            <v>Mihálik Boris</v>
          </cell>
          <cell r="N18" t="str">
            <v>E</v>
          </cell>
          <cell r="O18">
            <v>12</v>
          </cell>
          <cell r="P18">
            <v>2190</v>
          </cell>
          <cell r="Q18">
            <v>3</v>
          </cell>
        </row>
        <row r="19">
          <cell r="C19">
            <v>2290</v>
          </cell>
          <cell r="D19" t="str">
            <v>Dorotík Tomáš</v>
          </cell>
          <cell r="E19" t="str">
            <v>E</v>
          </cell>
          <cell r="F19">
            <v>3</v>
          </cell>
          <cell r="G19">
            <v>400</v>
          </cell>
          <cell r="H19">
            <v>2</v>
          </cell>
          <cell r="L19">
            <v>2290</v>
          </cell>
          <cell r="M19" t="str">
            <v>Dorotík Tomáš</v>
          </cell>
          <cell r="N19" t="str">
            <v>A</v>
          </cell>
          <cell r="O19">
            <v>7</v>
          </cell>
          <cell r="P19">
            <v>1760</v>
          </cell>
          <cell r="Q19">
            <v>6</v>
          </cell>
        </row>
        <row r="20">
          <cell r="B20" t="str">
            <v>FAPS Feeder Team</v>
          </cell>
          <cell r="C20">
            <v>2564</v>
          </cell>
          <cell r="D20" t="str">
            <v>Sládek Petr</v>
          </cell>
          <cell r="E20" t="str">
            <v>E</v>
          </cell>
          <cell r="F20">
            <v>8</v>
          </cell>
          <cell r="G20">
            <v>10</v>
          </cell>
          <cell r="H20">
            <v>6.5</v>
          </cell>
          <cell r="I20">
            <v>3735</v>
          </cell>
          <cell r="J20">
            <v>12.5</v>
          </cell>
          <cell r="K20">
            <v>6</v>
          </cell>
          <cell r="L20">
            <v>2564</v>
          </cell>
          <cell r="M20" t="str">
            <v>Sládek Petr</v>
          </cell>
          <cell r="N20" t="str">
            <v>F</v>
          </cell>
          <cell r="O20">
            <v>10</v>
          </cell>
          <cell r="P20">
            <v>3490</v>
          </cell>
          <cell r="Q20">
            <v>3</v>
          </cell>
          <cell r="R20">
            <v>18080</v>
          </cell>
          <cell r="S20">
            <v>12</v>
          </cell>
          <cell r="T20">
            <v>2</v>
          </cell>
        </row>
        <row r="21">
          <cell r="C21">
            <v>82</v>
          </cell>
          <cell r="D21" t="str">
            <v>Juřík Miloslav</v>
          </cell>
          <cell r="E21" t="str">
            <v>A</v>
          </cell>
          <cell r="F21">
            <v>13</v>
          </cell>
          <cell r="G21">
            <v>1045</v>
          </cell>
          <cell r="H21">
            <v>2</v>
          </cell>
          <cell r="L21">
            <v>82</v>
          </cell>
          <cell r="M21" t="str">
            <v>Juřík Miloslav</v>
          </cell>
          <cell r="N21" t="str">
            <v>A</v>
          </cell>
          <cell r="O21">
            <v>2</v>
          </cell>
          <cell r="P21">
            <v>12300</v>
          </cell>
          <cell r="Q21">
            <v>1</v>
          </cell>
        </row>
        <row r="22">
          <cell r="C22">
            <v>2534</v>
          </cell>
          <cell r="D22" t="str">
            <v>Staněk Karel</v>
          </cell>
          <cell r="E22" t="str">
            <v>C</v>
          </cell>
          <cell r="F22">
            <v>11</v>
          </cell>
          <cell r="G22">
            <v>2680</v>
          </cell>
          <cell r="H22">
            <v>4</v>
          </cell>
          <cell r="L22">
            <v>2534</v>
          </cell>
          <cell r="M22" t="str">
            <v>Staněk Karel</v>
          </cell>
          <cell r="N22" t="str">
            <v>C</v>
          </cell>
          <cell r="O22">
            <v>6</v>
          </cell>
          <cell r="P22">
            <v>2290</v>
          </cell>
          <cell r="Q22">
            <v>8</v>
          </cell>
        </row>
        <row r="23">
          <cell r="B23" t="str">
            <v>GB Fishing sport Team - SEMA</v>
          </cell>
          <cell r="C23">
            <v>2284</v>
          </cell>
          <cell r="D23" t="str">
            <v>Janečka Martin</v>
          </cell>
          <cell r="E23" t="str">
            <v>D</v>
          </cell>
          <cell r="F23">
            <v>1</v>
          </cell>
          <cell r="G23">
            <v>1380</v>
          </cell>
          <cell r="H23">
            <v>1</v>
          </cell>
          <cell r="I23">
            <v>2520</v>
          </cell>
          <cell r="J23">
            <v>10</v>
          </cell>
          <cell r="K23">
            <v>5</v>
          </cell>
          <cell r="L23">
            <v>2284</v>
          </cell>
          <cell r="M23" t="str">
            <v>Janečka Martin</v>
          </cell>
          <cell r="N23" t="str">
            <v>D</v>
          </cell>
          <cell r="O23">
            <v>12</v>
          </cell>
          <cell r="P23">
            <v>3880</v>
          </cell>
          <cell r="Q23">
            <v>1</v>
          </cell>
          <cell r="R23">
            <v>5120</v>
          </cell>
          <cell r="S23">
            <v>19</v>
          </cell>
          <cell r="T23">
            <v>11</v>
          </cell>
        </row>
        <row r="24">
          <cell r="C24">
            <v>2392</v>
          </cell>
          <cell r="D24" t="str">
            <v>Plachý Vladimír</v>
          </cell>
          <cell r="E24" t="str">
            <v>A</v>
          </cell>
          <cell r="F24">
            <v>3</v>
          </cell>
          <cell r="G24">
            <v>860</v>
          </cell>
          <cell r="H24">
            <v>3</v>
          </cell>
          <cell r="L24">
            <v>2392</v>
          </cell>
          <cell r="M24" t="str">
            <v>Plachý Vladimír</v>
          </cell>
          <cell r="N24" t="str">
            <v>F</v>
          </cell>
          <cell r="O24">
            <v>8</v>
          </cell>
          <cell r="P24">
            <v>390</v>
          </cell>
          <cell r="Q24">
            <v>10</v>
          </cell>
        </row>
        <row r="25">
          <cell r="C25">
            <v>2123</v>
          </cell>
          <cell r="D25" t="str">
            <v>Jurka Jiří</v>
          </cell>
          <cell r="E25" t="str">
            <v>B</v>
          </cell>
          <cell r="F25">
            <v>13</v>
          </cell>
          <cell r="G25">
            <v>280</v>
          </cell>
          <cell r="H25">
            <v>6</v>
          </cell>
          <cell r="L25">
            <v>2123</v>
          </cell>
          <cell r="M25" t="str">
            <v>Jurka Jiří</v>
          </cell>
          <cell r="N25" t="str">
            <v>A</v>
          </cell>
          <cell r="O25">
            <v>12</v>
          </cell>
          <cell r="P25">
            <v>850</v>
          </cell>
          <cell r="Q25">
            <v>8</v>
          </cell>
        </row>
        <row r="26">
          <cell r="B26" t="str">
            <v>Royal Bait Feeder Team</v>
          </cell>
          <cell r="C26">
            <v>2263</v>
          </cell>
          <cell r="D26" t="str">
            <v>Kabourek Václav</v>
          </cell>
          <cell r="E26" t="str">
            <v>E</v>
          </cell>
          <cell r="F26">
            <v>1</v>
          </cell>
          <cell r="G26">
            <v>540</v>
          </cell>
          <cell r="H26">
            <v>1</v>
          </cell>
          <cell r="I26">
            <v>2960</v>
          </cell>
          <cell r="J26">
            <v>14</v>
          </cell>
          <cell r="K26">
            <v>7</v>
          </cell>
          <cell r="L26">
            <v>2263</v>
          </cell>
          <cell r="M26" t="str">
            <v>Kabourek Václav</v>
          </cell>
          <cell r="N26" t="str">
            <v>E</v>
          </cell>
          <cell r="O26">
            <v>1</v>
          </cell>
          <cell r="P26">
            <v>2690</v>
          </cell>
          <cell r="Q26">
            <v>1</v>
          </cell>
          <cell r="R26">
            <v>9130</v>
          </cell>
          <cell r="S26">
            <v>16</v>
          </cell>
          <cell r="T26">
            <v>8</v>
          </cell>
        </row>
        <row r="27">
          <cell r="C27">
            <v>2258</v>
          </cell>
          <cell r="D27" t="str">
            <v>Lacina David</v>
          </cell>
          <cell r="E27" t="str">
            <v>C</v>
          </cell>
          <cell r="F27">
            <v>13</v>
          </cell>
          <cell r="G27">
            <v>2180</v>
          </cell>
          <cell r="H27">
            <v>6</v>
          </cell>
          <cell r="L27">
            <v>2258</v>
          </cell>
          <cell r="M27" t="str">
            <v>Lacina David</v>
          </cell>
          <cell r="N27" t="str">
            <v>B</v>
          </cell>
          <cell r="O27">
            <v>4</v>
          </cell>
          <cell r="P27">
            <v>5000</v>
          </cell>
          <cell r="Q27">
            <v>4</v>
          </cell>
        </row>
        <row r="28">
          <cell r="C28">
            <v>2394</v>
          </cell>
          <cell r="D28" t="str">
            <v>Vlček Zdeněk</v>
          </cell>
          <cell r="E28" t="str">
            <v>B</v>
          </cell>
          <cell r="F28">
            <v>10</v>
          </cell>
          <cell r="G28">
            <v>240</v>
          </cell>
          <cell r="H28">
            <v>7</v>
          </cell>
          <cell r="L28">
            <v>2394</v>
          </cell>
          <cell r="M28" t="str">
            <v>Vlček Zdeněk</v>
          </cell>
          <cell r="N28" t="str">
            <v>C</v>
          </cell>
          <cell r="O28">
            <v>10</v>
          </cell>
          <cell r="P28">
            <v>1440</v>
          </cell>
          <cell r="Q28">
            <v>11</v>
          </cell>
        </row>
        <row r="29">
          <cell r="B29" t="str">
            <v>RUP Ignesti Feeder Team</v>
          </cell>
          <cell r="C29">
            <v>2259</v>
          </cell>
          <cell r="D29" t="str">
            <v>Bromovský Petr</v>
          </cell>
          <cell r="E29" t="str">
            <v>D</v>
          </cell>
          <cell r="F29">
            <v>5</v>
          </cell>
          <cell r="G29">
            <v>100</v>
          </cell>
          <cell r="H29">
            <v>6</v>
          </cell>
          <cell r="I29">
            <v>360</v>
          </cell>
          <cell r="J29">
            <v>18</v>
          </cell>
          <cell r="K29">
            <v>10</v>
          </cell>
          <cell r="L29">
            <v>2259</v>
          </cell>
          <cell r="M29" t="str">
            <v>Bromovský Petr</v>
          </cell>
          <cell r="N29" t="str">
            <v>C</v>
          </cell>
          <cell r="O29">
            <v>5</v>
          </cell>
          <cell r="P29">
            <v>1630</v>
          </cell>
          <cell r="Q29">
            <v>9</v>
          </cell>
          <cell r="R29">
            <v>11830</v>
          </cell>
          <cell r="S29">
            <v>13</v>
          </cell>
          <cell r="T29">
            <v>4</v>
          </cell>
        </row>
        <row r="30">
          <cell r="C30">
            <v>2363</v>
          </cell>
          <cell r="D30" t="str">
            <v>Konopásek Jaroslav</v>
          </cell>
          <cell r="E30" t="str">
            <v>E</v>
          </cell>
          <cell r="F30">
            <v>4</v>
          </cell>
          <cell r="G30">
            <v>30</v>
          </cell>
          <cell r="H30">
            <v>4.5</v>
          </cell>
          <cell r="L30">
            <v>2363</v>
          </cell>
          <cell r="M30" t="str">
            <v>Konopásek Jaroslav</v>
          </cell>
          <cell r="N30" t="str">
            <v>F</v>
          </cell>
          <cell r="O30">
            <v>3</v>
          </cell>
          <cell r="P30">
            <v>4800</v>
          </cell>
          <cell r="Q30">
            <v>1</v>
          </cell>
        </row>
        <row r="31">
          <cell r="C31">
            <v>2391</v>
          </cell>
          <cell r="D31" t="str">
            <v>Bartoň Roman</v>
          </cell>
          <cell r="E31" t="str">
            <v>A</v>
          </cell>
          <cell r="F31">
            <v>10</v>
          </cell>
          <cell r="G31">
            <v>230</v>
          </cell>
          <cell r="H31">
            <v>7.5</v>
          </cell>
          <cell r="L31">
            <v>2391</v>
          </cell>
          <cell r="M31" t="str">
            <v>Bartoň Roman</v>
          </cell>
          <cell r="N31" t="str">
            <v>B</v>
          </cell>
          <cell r="O31">
            <v>9</v>
          </cell>
          <cell r="P31">
            <v>5400</v>
          </cell>
          <cell r="Q31">
            <v>3</v>
          </cell>
        </row>
        <row r="32">
          <cell r="B32" t="str">
            <v>F-1 Karlovy Vary</v>
          </cell>
          <cell r="C32">
            <v>2286</v>
          </cell>
          <cell r="D32" t="str">
            <v>Tóth Petr</v>
          </cell>
          <cell r="E32" t="str">
            <v>F</v>
          </cell>
          <cell r="F32">
            <v>12</v>
          </cell>
          <cell r="G32">
            <v>1950</v>
          </cell>
          <cell r="H32">
            <v>2</v>
          </cell>
          <cell r="I32">
            <v>2730</v>
          </cell>
          <cell r="J32">
            <v>20.5</v>
          </cell>
          <cell r="K32">
            <v>13</v>
          </cell>
          <cell r="L32">
            <v>2286</v>
          </cell>
          <cell r="M32" t="str">
            <v>Tóth Petr</v>
          </cell>
          <cell r="N32" t="str">
            <v>A</v>
          </cell>
          <cell r="O32">
            <v>13</v>
          </cell>
          <cell r="P32">
            <v>10750</v>
          </cell>
          <cell r="Q32">
            <v>2</v>
          </cell>
          <cell r="R32">
            <v>15590</v>
          </cell>
          <cell r="S32">
            <v>13.5</v>
          </cell>
          <cell r="T32">
            <v>6</v>
          </cell>
        </row>
        <row r="33">
          <cell r="C33">
            <v>2285</v>
          </cell>
          <cell r="D33" t="str">
            <v>Dohnal Jozef</v>
          </cell>
          <cell r="E33" t="str">
            <v>C</v>
          </cell>
          <cell r="F33">
            <v>1</v>
          </cell>
          <cell r="G33">
            <v>670</v>
          </cell>
          <cell r="H33">
            <v>9</v>
          </cell>
          <cell r="L33">
            <v>2285</v>
          </cell>
          <cell r="M33" t="str">
            <v>Dohnal Jozef</v>
          </cell>
          <cell r="N33" t="str">
            <v>C</v>
          </cell>
          <cell r="O33">
            <v>11</v>
          </cell>
          <cell r="P33">
            <v>3050</v>
          </cell>
          <cell r="Q33">
            <v>6</v>
          </cell>
        </row>
        <row r="34">
          <cell r="C34">
            <v>2287</v>
          </cell>
          <cell r="D34" t="str">
            <v>Panocha Josef</v>
          </cell>
          <cell r="E34" t="str">
            <v>B</v>
          </cell>
          <cell r="F34">
            <v>1</v>
          </cell>
          <cell r="G34">
            <v>110</v>
          </cell>
          <cell r="H34">
            <v>9.5</v>
          </cell>
          <cell r="L34">
            <v>2287</v>
          </cell>
          <cell r="M34" t="str">
            <v>Panocha Josef</v>
          </cell>
          <cell r="N34" t="str">
            <v>E</v>
          </cell>
          <cell r="O34">
            <v>10</v>
          </cell>
          <cell r="P34">
            <v>1790</v>
          </cell>
          <cell r="Q34">
            <v>5.5</v>
          </cell>
        </row>
        <row r="35">
          <cell r="B35" t="str">
            <v>K&amp;K Servis Feeder Team Carpio</v>
          </cell>
          <cell r="C35">
            <v>2302</v>
          </cell>
          <cell r="D35" t="str">
            <v>Chalupa Ladislav</v>
          </cell>
          <cell r="E35" t="str">
            <v>C</v>
          </cell>
          <cell r="F35">
            <v>6</v>
          </cell>
          <cell r="G35">
            <v>320</v>
          </cell>
          <cell r="H35">
            <v>10</v>
          </cell>
          <cell r="I35">
            <v>1550</v>
          </cell>
          <cell r="J35">
            <v>19</v>
          </cell>
          <cell r="K35">
            <v>11</v>
          </cell>
          <cell r="L35">
            <v>2302</v>
          </cell>
          <cell r="M35" t="str">
            <v>Chalupa Ladislav</v>
          </cell>
          <cell r="N35" t="str">
            <v>F</v>
          </cell>
          <cell r="O35">
            <v>5</v>
          </cell>
          <cell r="P35">
            <v>230</v>
          </cell>
          <cell r="Q35">
            <v>11</v>
          </cell>
          <cell r="R35">
            <v>10760</v>
          </cell>
          <cell r="S35">
            <v>17</v>
          </cell>
          <cell r="T35">
            <v>9</v>
          </cell>
        </row>
        <row r="36">
          <cell r="C36">
            <v>2301</v>
          </cell>
          <cell r="D36" t="str">
            <v>Pelíšek František</v>
          </cell>
          <cell r="E36" t="str">
            <v>F</v>
          </cell>
          <cell r="F36">
            <v>2</v>
          </cell>
          <cell r="G36">
            <v>700</v>
          </cell>
          <cell r="H36">
            <v>5</v>
          </cell>
          <cell r="L36">
            <v>2301</v>
          </cell>
          <cell r="M36" t="str">
            <v>Pelíšek František</v>
          </cell>
          <cell r="N36" t="str">
            <v>A</v>
          </cell>
          <cell r="O36">
            <v>3</v>
          </cell>
          <cell r="P36">
            <v>2750</v>
          </cell>
          <cell r="Q36">
            <v>5</v>
          </cell>
        </row>
        <row r="37">
          <cell r="C37">
            <v>617</v>
          </cell>
          <cell r="D37" t="str">
            <v>Vinař René</v>
          </cell>
          <cell r="E37" t="str">
            <v>B</v>
          </cell>
          <cell r="F37">
            <v>3</v>
          </cell>
          <cell r="G37">
            <v>530</v>
          </cell>
          <cell r="H37">
            <v>4</v>
          </cell>
          <cell r="L37">
            <v>617</v>
          </cell>
          <cell r="M37" t="str">
            <v>Vinař René</v>
          </cell>
          <cell r="N37" t="str">
            <v>C</v>
          </cell>
          <cell r="O37">
            <v>8</v>
          </cell>
          <cell r="P37">
            <v>7780</v>
          </cell>
          <cell r="Q37">
            <v>1</v>
          </cell>
        </row>
        <row r="38">
          <cell r="B38" t="str">
            <v>ÚSMP ČRS-MO Braník</v>
          </cell>
          <cell r="C38">
            <v>1086</v>
          </cell>
          <cell r="D38" t="str">
            <v>Kuchař Petr</v>
          </cell>
          <cell r="E38" t="str">
            <v>A</v>
          </cell>
          <cell r="F38">
            <v>1</v>
          </cell>
          <cell r="G38">
            <v>180</v>
          </cell>
          <cell r="H38">
            <v>9</v>
          </cell>
          <cell r="I38">
            <v>2110</v>
          </cell>
          <cell r="J38">
            <v>16</v>
          </cell>
          <cell r="K38">
            <v>8</v>
          </cell>
          <cell r="L38">
            <v>1086</v>
          </cell>
          <cell r="M38" t="str">
            <v>Kuchař Petr</v>
          </cell>
          <cell r="N38" t="str">
            <v>E</v>
          </cell>
          <cell r="O38">
            <v>11</v>
          </cell>
          <cell r="P38">
            <v>1790</v>
          </cell>
          <cell r="Q38">
            <v>5.5</v>
          </cell>
          <cell r="R38">
            <v>6620</v>
          </cell>
          <cell r="S38">
            <v>21.5</v>
          </cell>
          <cell r="T38">
            <v>15</v>
          </cell>
        </row>
        <row r="39">
          <cell r="C39">
            <v>1129</v>
          </cell>
          <cell r="D39" t="str">
            <v>Hlína Václav</v>
          </cell>
          <cell r="E39" t="str">
            <v>D</v>
          </cell>
          <cell r="F39">
            <v>2</v>
          </cell>
          <cell r="G39">
            <v>230</v>
          </cell>
          <cell r="H39">
            <v>3</v>
          </cell>
          <cell r="L39">
            <v>1129</v>
          </cell>
          <cell r="M39" t="str">
            <v>Hlína Václav</v>
          </cell>
          <cell r="N39" t="str">
            <v>A</v>
          </cell>
          <cell r="O39">
            <v>5</v>
          </cell>
          <cell r="P39">
            <v>270</v>
          </cell>
          <cell r="Q39">
            <v>12</v>
          </cell>
        </row>
        <row r="40">
          <cell r="C40">
            <v>2367</v>
          </cell>
          <cell r="D40" t="str">
            <v>Hrubant Petr</v>
          </cell>
          <cell r="E40" t="str">
            <v>F</v>
          </cell>
          <cell r="F40">
            <v>10</v>
          </cell>
          <cell r="G40">
            <v>1700</v>
          </cell>
          <cell r="H40">
            <v>4</v>
          </cell>
          <cell r="L40">
            <v>2367</v>
          </cell>
          <cell r="M40" t="str">
            <v>Hrubant Petr</v>
          </cell>
          <cell r="N40" t="str">
            <v>C</v>
          </cell>
          <cell r="O40">
            <v>9</v>
          </cell>
          <cell r="P40">
            <v>4560</v>
          </cell>
          <cell r="Q40">
            <v>4</v>
          </cell>
        </row>
        <row r="41">
          <cell r="B41" t="str">
            <v>VITALITA Ostrava</v>
          </cell>
          <cell r="C41">
            <v>1800</v>
          </cell>
          <cell r="D41" t="str">
            <v>Andrýsek Petr</v>
          </cell>
          <cell r="E41" t="str">
            <v>B</v>
          </cell>
          <cell r="F41">
            <v>4</v>
          </cell>
          <cell r="G41">
            <v>1140</v>
          </cell>
          <cell r="H41">
            <v>2</v>
          </cell>
          <cell r="I41">
            <v>2010</v>
          </cell>
          <cell r="J41">
            <v>19</v>
          </cell>
          <cell r="K41">
            <v>11</v>
          </cell>
          <cell r="L41">
            <v>1800</v>
          </cell>
          <cell r="M41" t="str">
            <v>Andrýsek Petr</v>
          </cell>
          <cell r="N41" t="str">
            <v>F</v>
          </cell>
          <cell r="O41">
            <v>9</v>
          </cell>
          <cell r="P41">
            <v>580</v>
          </cell>
          <cell r="Q41">
            <v>9</v>
          </cell>
          <cell r="R41">
            <v>5700</v>
          </cell>
          <cell r="S41">
            <v>19</v>
          </cell>
          <cell r="T41">
            <v>11</v>
          </cell>
        </row>
        <row r="42">
          <cell r="C42">
            <v>243</v>
          </cell>
          <cell r="D42" t="str">
            <v>Blaščikovič David</v>
          </cell>
          <cell r="E42" t="str">
            <v>C</v>
          </cell>
          <cell r="F42">
            <v>5</v>
          </cell>
          <cell r="G42">
            <v>240</v>
          </cell>
          <cell r="H42">
            <v>11</v>
          </cell>
          <cell r="L42">
            <v>243</v>
          </cell>
          <cell r="M42" t="str">
            <v>Blaščikovič David</v>
          </cell>
          <cell r="N42" t="str">
            <v>B</v>
          </cell>
          <cell r="O42">
            <v>11</v>
          </cell>
          <cell r="P42">
            <v>3430</v>
          </cell>
          <cell r="Q42">
            <v>6</v>
          </cell>
        </row>
        <row r="43">
          <cell r="C43">
            <v>1114</v>
          </cell>
          <cell r="D43" t="str">
            <v>Lisník Petr</v>
          </cell>
          <cell r="E43" t="str">
            <v>F</v>
          </cell>
          <cell r="F43">
            <v>4</v>
          </cell>
          <cell r="G43">
            <v>630</v>
          </cell>
          <cell r="H43">
            <v>6</v>
          </cell>
          <cell r="L43">
            <v>1114</v>
          </cell>
          <cell r="M43" t="str">
            <v>Lisník Petr</v>
          </cell>
          <cell r="N43" t="str">
            <v>D</v>
          </cell>
          <cell r="O43">
            <v>2</v>
          </cell>
          <cell r="P43">
            <v>1690</v>
          </cell>
          <cell r="Q43">
            <v>4</v>
          </cell>
        </row>
        <row r="44">
          <cell r="B44" t="str">
            <v>Azbestus CZ Feeder team</v>
          </cell>
          <cell r="C44">
            <v>2043</v>
          </cell>
          <cell r="D44" t="str">
            <v>Šplíchal Daniel</v>
          </cell>
          <cell r="E44" t="str">
            <v>B</v>
          </cell>
          <cell r="F44">
            <v>6</v>
          </cell>
          <cell r="G44">
            <v>110</v>
          </cell>
          <cell r="H44">
            <v>9.5</v>
          </cell>
          <cell r="I44">
            <v>3340</v>
          </cell>
          <cell r="J44">
            <v>16</v>
          </cell>
          <cell r="K44">
            <v>8</v>
          </cell>
          <cell r="L44">
            <v>2043</v>
          </cell>
          <cell r="M44" t="str">
            <v>Šplíchal Daniel</v>
          </cell>
          <cell r="N44" t="str">
            <v>E</v>
          </cell>
          <cell r="O44">
            <v>2</v>
          </cell>
          <cell r="P44">
            <v>2090</v>
          </cell>
          <cell r="Q44">
            <v>4</v>
          </cell>
          <cell r="R44">
            <v>4590</v>
          </cell>
          <cell r="S44">
            <v>24</v>
          </cell>
          <cell r="T44">
            <v>18</v>
          </cell>
        </row>
        <row r="45">
          <cell r="C45">
            <v>1982</v>
          </cell>
          <cell r="D45" t="str">
            <v>Hahn Petr</v>
          </cell>
          <cell r="E45" t="str">
            <v>E</v>
          </cell>
          <cell r="F45">
            <v>9</v>
          </cell>
          <cell r="G45">
            <v>30</v>
          </cell>
          <cell r="H45">
            <v>4.5</v>
          </cell>
          <cell r="L45">
            <v>1982</v>
          </cell>
          <cell r="M45" t="str">
            <v>Hahn Petr</v>
          </cell>
          <cell r="N45" t="str">
            <v>C</v>
          </cell>
          <cell r="O45">
            <v>3</v>
          </cell>
          <cell r="P45">
            <v>1540</v>
          </cell>
          <cell r="Q45">
            <v>10</v>
          </cell>
        </row>
        <row r="46">
          <cell r="C46">
            <v>2540</v>
          </cell>
          <cell r="D46" t="str">
            <v>Jedlička Lubomír</v>
          </cell>
          <cell r="E46" t="str">
            <v>C</v>
          </cell>
          <cell r="F46">
            <v>12</v>
          </cell>
          <cell r="G46">
            <v>3200</v>
          </cell>
          <cell r="H46">
            <v>2</v>
          </cell>
          <cell r="L46">
            <v>2540</v>
          </cell>
          <cell r="M46" t="str">
            <v>Jedlička Lubomír</v>
          </cell>
          <cell r="N46" t="str">
            <v>B</v>
          </cell>
          <cell r="O46">
            <v>5</v>
          </cell>
          <cell r="P46">
            <v>960</v>
          </cell>
          <cell r="Q46">
            <v>10</v>
          </cell>
        </row>
        <row r="47">
          <cell r="B47" t="str">
            <v>RSK FeederKlub</v>
          </cell>
          <cell r="C47">
            <v>1321</v>
          </cell>
          <cell r="D47" t="str">
            <v>Srb Roman</v>
          </cell>
          <cell r="E47" t="str">
            <v>A</v>
          </cell>
          <cell r="F47">
            <v>12</v>
          </cell>
          <cell r="G47">
            <v>500</v>
          </cell>
          <cell r="H47">
            <v>4</v>
          </cell>
          <cell r="I47">
            <v>1250</v>
          </cell>
          <cell r="J47">
            <v>23</v>
          </cell>
          <cell r="K47">
            <v>16</v>
          </cell>
          <cell r="L47">
            <v>1321</v>
          </cell>
          <cell r="M47" t="str">
            <v>Srb Roman</v>
          </cell>
          <cell r="N47" t="str">
            <v>B</v>
          </cell>
          <cell r="O47">
            <v>8</v>
          </cell>
          <cell r="P47">
            <v>6090</v>
          </cell>
          <cell r="Q47">
            <v>1</v>
          </cell>
          <cell r="R47">
            <v>10300</v>
          </cell>
          <cell r="S47">
            <v>18</v>
          </cell>
          <cell r="T47">
            <v>10</v>
          </cell>
        </row>
        <row r="48">
          <cell r="C48">
            <v>2266</v>
          </cell>
          <cell r="D48" t="str">
            <v>Březík Rudolf</v>
          </cell>
          <cell r="E48" t="str">
            <v>F</v>
          </cell>
          <cell r="F48">
            <v>3</v>
          </cell>
          <cell r="G48">
            <v>610</v>
          </cell>
          <cell r="H48">
            <v>7</v>
          </cell>
          <cell r="L48">
            <v>2266</v>
          </cell>
          <cell r="M48" t="str">
            <v>Březík Rudolf</v>
          </cell>
          <cell r="N48" t="str">
            <v>C</v>
          </cell>
          <cell r="O48">
            <v>2</v>
          </cell>
          <cell r="P48">
            <v>3460</v>
          </cell>
          <cell r="Q48">
            <v>5</v>
          </cell>
        </row>
        <row r="49">
          <cell r="C49">
            <v>2347</v>
          </cell>
          <cell r="D49" t="str">
            <v>Rathouský Petr</v>
          </cell>
          <cell r="E49" t="str">
            <v>C</v>
          </cell>
          <cell r="F49">
            <v>3</v>
          </cell>
          <cell r="G49">
            <v>140</v>
          </cell>
          <cell r="H49">
            <v>12</v>
          </cell>
          <cell r="L49">
            <v>2347</v>
          </cell>
          <cell r="M49" t="str">
            <v>Rathouský Petr</v>
          </cell>
          <cell r="N49" t="str">
            <v>E</v>
          </cell>
          <cell r="O49">
            <v>4</v>
          </cell>
          <cell r="P49">
            <v>750</v>
          </cell>
          <cell r="Q49">
            <v>12</v>
          </cell>
        </row>
        <row r="50">
          <cell r="B50" t="str">
            <v>FEEDER TEAM Znojmo</v>
          </cell>
          <cell r="C50">
            <v>2366</v>
          </cell>
          <cell r="D50" t="str">
            <v>Vaněk Lukáš</v>
          </cell>
          <cell r="E50" t="str">
            <v>E</v>
          </cell>
          <cell r="F50">
            <v>10</v>
          </cell>
          <cell r="G50">
            <v>10</v>
          </cell>
          <cell r="H50">
            <v>6.5</v>
          </cell>
          <cell r="I50">
            <v>460</v>
          </cell>
          <cell r="J50">
            <v>21.5</v>
          </cell>
          <cell r="K50">
            <v>14</v>
          </cell>
          <cell r="L50">
            <v>2366</v>
          </cell>
          <cell r="M50" t="str">
            <v>Vaněk Lukáš</v>
          </cell>
          <cell r="N50" t="str">
            <v>D</v>
          </cell>
          <cell r="O50">
            <v>9</v>
          </cell>
          <cell r="P50">
            <v>3570</v>
          </cell>
          <cell r="Q50">
            <v>2</v>
          </cell>
          <cell r="R50">
            <v>5170</v>
          </cell>
          <cell r="S50">
            <v>24</v>
          </cell>
          <cell r="T50">
            <v>18</v>
          </cell>
        </row>
        <row r="51">
          <cell r="C51">
            <v>974</v>
          </cell>
          <cell r="D51" t="str">
            <v>Pop Miroslav</v>
          </cell>
          <cell r="E51" t="str">
            <v>A</v>
          </cell>
          <cell r="F51">
            <v>4</v>
          </cell>
          <cell r="G51">
            <v>450</v>
          </cell>
          <cell r="H51">
            <v>5</v>
          </cell>
          <cell r="L51">
            <v>974</v>
          </cell>
          <cell r="M51" t="str">
            <v>Pop Miroslav</v>
          </cell>
          <cell r="N51" t="str">
            <v>B</v>
          </cell>
          <cell r="O51">
            <v>3</v>
          </cell>
          <cell r="P51">
            <v>1210</v>
          </cell>
          <cell r="Q51">
            <v>9</v>
          </cell>
        </row>
        <row r="52">
          <cell r="C52">
            <v>2359</v>
          </cell>
          <cell r="D52" t="str">
            <v>Kafka Vojtěch</v>
          </cell>
          <cell r="E52" t="str">
            <v>D</v>
          </cell>
          <cell r="F52">
            <v>7</v>
          </cell>
          <cell r="G52">
            <v>0</v>
          </cell>
          <cell r="H52">
            <v>10</v>
          </cell>
          <cell r="L52">
            <v>2359</v>
          </cell>
          <cell r="M52" t="str">
            <v>Kafka Vojtěch</v>
          </cell>
          <cell r="N52" t="str">
            <v>E</v>
          </cell>
          <cell r="O52">
            <v>6</v>
          </cell>
          <cell r="P52">
            <v>390</v>
          </cell>
          <cell r="Q52">
            <v>13</v>
          </cell>
        </row>
        <row r="53">
          <cell r="B53" t="str">
            <v>GOOD MIX TEAM Hranice</v>
          </cell>
          <cell r="C53">
            <v>2281</v>
          </cell>
          <cell r="D53" t="str">
            <v>Malý David</v>
          </cell>
          <cell r="E53" t="str">
            <v>C</v>
          </cell>
          <cell r="F53">
            <v>4</v>
          </cell>
          <cell r="G53">
            <v>1660</v>
          </cell>
          <cell r="H53">
            <v>8</v>
          </cell>
          <cell r="I53">
            <v>1960</v>
          </cell>
          <cell r="J53">
            <v>25</v>
          </cell>
          <cell r="K53">
            <v>17</v>
          </cell>
          <cell r="L53">
            <v>2281</v>
          </cell>
          <cell r="M53" t="str">
            <v>Malý David</v>
          </cell>
          <cell r="N53" t="str">
            <v>F</v>
          </cell>
          <cell r="O53">
            <v>6</v>
          </cell>
          <cell r="P53">
            <v>970</v>
          </cell>
          <cell r="Q53">
            <v>8</v>
          </cell>
          <cell r="R53">
            <v>7530</v>
          </cell>
          <cell r="S53">
            <v>22</v>
          </cell>
          <cell r="T53">
            <v>16</v>
          </cell>
        </row>
        <row r="54">
          <cell r="C54">
            <v>2054</v>
          </cell>
          <cell r="D54" t="str">
            <v>Novák Martin Mgr.</v>
          </cell>
          <cell r="E54" t="str">
            <v>A</v>
          </cell>
          <cell r="F54">
            <v>5</v>
          </cell>
          <cell r="G54">
            <v>300</v>
          </cell>
          <cell r="H54">
            <v>6</v>
          </cell>
          <cell r="L54">
            <v>2054</v>
          </cell>
          <cell r="M54" t="str">
            <v>Novák Martin Mgr.</v>
          </cell>
          <cell r="N54" t="str">
            <v>B</v>
          </cell>
          <cell r="O54">
            <v>7</v>
          </cell>
          <cell r="P54">
            <v>670</v>
          </cell>
          <cell r="Q54">
            <v>12</v>
          </cell>
        </row>
        <row r="55">
          <cell r="C55">
            <v>2306</v>
          </cell>
          <cell r="D55" t="str">
            <v>Čech Martin</v>
          </cell>
          <cell r="E55" t="str">
            <v>F</v>
          </cell>
          <cell r="F55">
            <v>1</v>
          </cell>
          <cell r="G55">
            <v>0</v>
          </cell>
          <cell r="H55">
            <v>11</v>
          </cell>
          <cell r="L55">
            <v>2306</v>
          </cell>
          <cell r="M55" t="str">
            <v>Čech Martin</v>
          </cell>
          <cell r="N55" t="str">
            <v>C</v>
          </cell>
          <cell r="O55">
            <v>7</v>
          </cell>
          <cell r="P55">
            <v>5890</v>
          </cell>
          <cell r="Q55">
            <v>2</v>
          </cell>
        </row>
        <row r="56">
          <cell r="B56" t="str">
            <v>LOVCI 007</v>
          </cell>
          <cell r="C56">
            <v>2309</v>
          </cell>
          <cell r="D56" t="str">
            <v>Kasl Luboš</v>
          </cell>
          <cell r="E56" t="str">
            <v>A</v>
          </cell>
          <cell r="F56">
            <v>8</v>
          </cell>
          <cell r="G56">
            <v>230</v>
          </cell>
          <cell r="H56">
            <v>7.5</v>
          </cell>
          <cell r="I56">
            <v>430</v>
          </cell>
          <cell r="J56">
            <v>21.5</v>
          </cell>
          <cell r="K56">
            <v>14</v>
          </cell>
          <cell r="L56">
            <v>2309</v>
          </cell>
          <cell r="M56" t="str">
            <v>Kasl Luboš</v>
          </cell>
          <cell r="N56" t="str">
            <v>F</v>
          </cell>
          <cell r="O56">
            <v>1</v>
          </cell>
          <cell r="P56">
            <v>2530</v>
          </cell>
          <cell r="Q56">
            <v>5</v>
          </cell>
          <cell r="R56">
            <v>3780</v>
          </cell>
          <cell r="S56">
            <v>26</v>
          </cell>
          <cell r="T56">
            <v>20</v>
          </cell>
        </row>
        <row r="57">
          <cell r="C57">
            <v>2336</v>
          </cell>
          <cell r="D57" t="str">
            <v>Podrápský Petr</v>
          </cell>
          <cell r="E57" t="str">
            <v>D</v>
          </cell>
          <cell r="F57">
            <v>3</v>
          </cell>
          <cell r="G57">
            <v>200</v>
          </cell>
          <cell r="H57">
            <v>4</v>
          </cell>
          <cell r="L57">
            <v>2336</v>
          </cell>
          <cell r="M57" t="str">
            <v>Podrápský Petr</v>
          </cell>
          <cell r="N57" t="str">
            <v>A</v>
          </cell>
          <cell r="O57">
            <v>8</v>
          </cell>
          <cell r="P57">
            <v>670</v>
          </cell>
          <cell r="Q57">
            <v>10</v>
          </cell>
        </row>
        <row r="58">
          <cell r="C58">
            <v>2334</v>
          </cell>
          <cell r="D58" t="str">
            <v>Stříbrzský Viktor</v>
          </cell>
          <cell r="E58" t="str">
            <v>E</v>
          </cell>
          <cell r="F58">
            <v>2</v>
          </cell>
          <cell r="G58">
            <v>0</v>
          </cell>
          <cell r="H58">
            <v>10</v>
          </cell>
          <cell r="L58">
            <v>2334</v>
          </cell>
          <cell r="M58" t="str">
            <v>Stříbrzský Viktor</v>
          </cell>
          <cell r="N58" t="str">
            <v>D</v>
          </cell>
          <cell r="O58">
            <v>4</v>
          </cell>
          <cell r="P58">
            <v>580</v>
          </cell>
          <cell r="Q58">
            <v>11</v>
          </cell>
        </row>
        <row r="59">
          <cell r="B59" t="str">
            <v>Traper Feeder Team Bombeři</v>
          </cell>
          <cell r="C59">
            <v>2271</v>
          </cell>
          <cell r="D59" t="str">
            <v>Smutný Jiří</v>
          </cell>
          <cell r="E59" t="str">
            <v>C</v>
          </cell>
          <cell r="F59">
            <v>9</v>
          </cell>
          <cell r="G59">
            <v>1780</v>
          </cell>
          <cell r="H59">
            <v>7</v>
          </cell>
          <cell r="I59">
            <v>1850</v>
          </cell>
          <cell r="J59">
            <v>29</v>
          </cell>
          <cell r="K59">
            <v>21</v>
          </cell>
          <cell r="L59">
            <v>2271</v>
          </cell>
          <cell r="M59" t="str">
            <v>Smutný Jiří</v>
          </cell>
          <cell r="N59" t="str">
            <v>F</v>
          </cell>
          <cell r="O59">
            <v>11</v>
          </cell>
          <cell r="P59">
            <v>1640</v>
          </cell>
          <cell r="Q59">
            <v>7</v>
          </cell>
          <cell r="R59">
            <v>4700</v>
          </cell>
          <cell r="S59">
            <v>19</v>
          </cell>
          <cell r="T59">
            <v>11</v>
          </cell>
        </row>
        <row r="60">
          <cell r="C60">
            <v>2273</v>
          </cell>
          <cell r="D60" t="str">
            <v>Bruner Václav</v>
          </cell>
          <cell r="E60" t="str">
            <v>A</v>
          </cell>
          <cell r="F60">
            <v>11</v>
          </cell>
          <cell r="G60">
            <v>0</v>
          </cell>
          <cell r="H60">
            <v>13</v>
          </cell>
          <cell r="L60">
            <v>2273</v>
          </cell>
          <cell r="M60" t="str">
            <v>Bruner Václav</v>
          </cell>
          <cell r="N60" t="str">
            <v>D</v>
          </cell>
          <cell r="O60">
            <v>10</v>
          </cell>
          <cell r="P60">
            <v>1640</v>
          </cell>
          <cell r="Q60">
            <v>5</v>
          </cell>
        </row>
        <row r="61">
          <cell r="C61">
            <v>2272</v>
          </cell>
          <cell r="D61" t="str">
            <v>Kos Petr</v>
          </cell>
          <cell r="E61" t="str">
            <v>F</v>
          </cell>
          <cell r="F61">
            <v>8</v>
          </cell>
          <cell r="G61">
            <v>70</v>
          </cell>
          <cell r="H61">
            <v>9</v>
          </cell>
          <cell r="L61">
            <v>2272</v>
          </cell>
          <cell r="M61" t="str">
            <v>Kos Petr</v>
          </cell>
          <cell r="N61" t="str">
            <v>B</v>
          </cell>
          <cell r="O61">
            <v>6</v>
          </cell>
          <cell r="P61">
            <v>1420</v>
          </cell>
          <cell r="Q61">
            <v>7</v>
          </cell>
        </row>
        <row r="62">
          <cell r="B62" t="str">
            <v>RC Karasi Olomouc</v>
          </cell>
          <cell r="C62">
            <v>2315</v>
          </cell>
          <cell r="D62" t="str">
            <v>Babica Ladislav</v>
          </cell>
          <cell r="E62" t="str">
            <v>D</v>
          </cell>
          <cell r="F62">
            <v>6</v>
          </cell>
          <cell r="G62">
            <v>90</v>
          </cell>
          <cell r="H62">
            <v>7</v>
          </cell>
          <cell r="I62">
            <v>720</v>
          </cell>
          <cell r="J62">
            <v>27</v>
          </cell>
          <cell r="K62">
            <v>19</v>
          </cell>
          <cell r="L62">
            <v>2315</v>
          </cell>
          <cell r="M62" t="str">
            <v>Babica Ladislav</v>
          </cell>
          <cell r="N62" t="str">
            <v>A</v>
          </cell>
          <cell r="O62">
            <v>4</v>
          </cell>
          <cell r="P62">
            <v>1070</v>
          </cell>
          <cell r="Q62">
            <v>7</v>
          </cell>
          <cell r="R62">
            <v>5390</v>
          </cell>
          <cell r="S62">
            <v>21</v>
          </cell>
          <cell r="T62">
            <v>14</v>
          </cell>
        </row>
        <row r="63">
          <cell r="C63">
            <v>2317</v>
          </cell>
          <cell r="D63" t="str">
            <v>Peřina Josef</v>
          </cell>
          <cell r="E63" t="str">
            <v>F</v>
          </cell>
          <cell r="F63">
            <v>9</v>
          </cell>
          <cell r="G63">
            <v>570</v>
          </cell>
          <cell r="H63">
            <v>8</v>
          </cell>
          <cell r="L63">
            <v>2317</v>
          </cell>
          <cell r="M63" t="str">
            <v>Peřina Josef</v>
          </cell>
          <cell r="N63" t="str">
            <v>C</v>
          </cell>
          <cell r="O63">
            <v>13</v>
          </cell>
          <cell r="P63">
            <v>2950</v>
          </cell>
          <cell r="Q63">
            <v>7</v>
          </cell>
        </row>
        <row r="64">
          <cell r="C64" t="str">
            <v>N056</v>
          </cell>
          <cell r="D64" t="str">
            <v>Šimek Ladislav</v>
          </cell>
          <cell r="E64" t="str">
            <v>A</v>
          </cell>
          <cell r="F64">
            <v>7</v>
          </cell>
          <cell r="G64">
            <v>60</v>
          </cell>
          <cell r="H64">
            <v>12</v>
          </cell>
          <cell r="L64" t="str">
            <v>N056</v>
          </cell>
          <cell r="M64" t="str">
            <v>Šimek Ladislav</v>
          </cell>
          <cell r="N64" t="str">
            <v>E</v>
          </cell>
          <cell r="O64">
            <v>13</v>
          </cell>
          <cell r="P64">
            <v>1370</v>
          </cell>
          <cell r="Q64">
            <v>7</v>
          </cell>
        </row>
        <row r="65">
          <cell r="B65" t="str">
            <v>MIDDY FEEDER TEAM</v>
          </cell>
          <cell r="C65">
            <v>753</v>
          </cell>
          <cell r="D65" t="str">
            <v>Koubek František</v>
          </cell>
          <cell r="E65" t="str">
            <v>A</v>
          </cell>
          <cell r="F65">
            <v>9</v>
          </cell>
          <cell r="G65">
            <v>120</v>
          </cell>
          <cell r="H65">
            <v>10</v>
          </cell>
          <cell r="I65">
            <v>240</v>
          </cell>
          <cell r="J65">
            <v>26</v>
          </cell>
          <cell r="K65">
            <v>18</v>
          </cell>
          <cell r="L65">
            <v>753</v>
          </cell>
          <cell r="M65" t="str">
            <v>Koubek František</v>
          </cell>
          <cell r="N65" t="str">
            <v>B</v>
          </cell>
          <cell r="O65">
            <v>2</v>
          </cell>
          <cell r="P65">
            <v>3750</v>
          </cell>
          <cell r="Q65">
            <v>5</v>
          </cell>
          <cell r="R65">
            <v>5450</v>
          </cell>
          <cell r="S65">
            <v>23</v>
          </cell>
          <cell r="T65">
            <v>17</v>
          </cell>
        </row>
        <row r="66">
          <cell r="C66">
            <v>2261</v>
          </cell>
          <cell r="D66" t="str">
            <v>Matička Martin</v>
          </cell>
          <cell r="E66" t="str">
            <v>F</v>
          </cell>
          <cell r="F66">
            <v>5</v>
          </cell>
          <cell r="G66">
            <v>0</v>
          </cell>
          <cell r="H66">
            <v>11</v>
          </cell>
          <cell r="L66">
            <v>2261</v>
          </cell>
          <cell r="M66" t="str">
            <v>Matička Martin</v>
          </cell>
          <cell r="N66" t="str">
            <v>D</v>
          </cell>
          <cell r="O66">
            <v>7</v>
          </cell>
          <cell r="P66">
            <v>620</v>
          </cell>
          <cell r="Q66">
            <v>10</v>
          </cell>
        </row>
        <row r="67">
          <cell r="C67">
            <v>2260</v>
          </cell>
          <cell r="D67" t="str">
            <v>Brabec Petr</v>
          </cell>
          <cell r="E67" t="str">
            <v>D</v>
          </cell>
          <cell r="F67">
            <v>4</v>
          </cell>
          <cell r="G67">
            <v>120</v>
          </cell>
          <cell r="H67">
            <v>5</v>
          </cell>
          <cell r="L67">
            <v>2260</v>
          </cell>
          <cell r="M67" t="str">
            <v>Brabec Petr</v>
          </cell>
          <cell r="N67" t="str">
            <v>E</v>
          </cell>
          <cell r="O67">
            <v>9</v>
          </cell>
          <cell r="P67">
            <v>1080</v>
          </cell>
          <cell r="Q67">
            <v>8</v>
          </cell>
        </row>
        <row r="68">
          <cell r="B68" t="str">
            <v>TINKA Feeder Mančaft</v>
          </cell>
          <cell r="C68">
            <v>2355</v>
          </cell>
          <cell r="D68" t="str">
            <v>Nerad Rostislav</v>
          </cell>
          <cell r="E68" t="str">
            <v>E</v>
          </cell>
          <cell r="F68">
            <v>11</v>
          </cell>
          <cell r="G68">
            <v>0</v>
          </cell>
          <cell r="H68">
            <v>10</v>
          </cell>
          <cell r="I68">
            <v>170</v>
          </cell>
          <cell r="J68">
            <v>28</v>
          </cell>
          <cell r="K68">
            <v>20</v>
          </cell>
          <cell r="L68">
            <v>2355</v>
          </cell>
          <cell r="M68" t="str">
            <v>Nerad Rostislav</v>
          </cell>
          <cell r="N68" t="str">
            <v>C</v>
          </cell>
          <cell r="O68">
            <v>4</v>
          </cell>
          <cell r="P68">
            <v>1230</v>
          </cell>
          <cell r="Q68">
            <v>12</v>
          </cell>
          <cell r="R68">
            <v>3620</v>
          </cell>
          <cell r="S68">
            <v>30</v>
          </cell>
          <cell r="T68">
            <v>23</v>
          </cell>
        </row>
        <row r="69">
          <cell r="C69">
            <v>2357</v>
          </cell>
          <cell r="D69" t="str">
            <v>Popadinec Richard</v>
          </cell>
          <cell r="E69" t="str">
            <v>D</v>
          </cell>
          <cell r="F69">
            <v>10</v>
          </cell>
          <cell r="G69">
            <v>0</v>
          </cell>
          <cell r="H69">
            <v>10</v>
          </cell>
          <cell r="L69">
            <v>2357</v>
          </cell>
          <cell r="M69" t="str">
            <v>Popadinec Richard</v>
          </cell>
          <cell r="N69" t="str">
            <v>E</v>
          </cell>
          <cell r="O69">
            <v>3</v>
          </cell>
          <cell r="P69">
            <v>1010</v>
          </cell>
          <cell r="Q69">
            <v>10</v>
          </cell>
        </row>
        <row r="70">
          <cell r="C70">
            <v>2529</v>
          </cell>
          <cell r="D70" t="str">
            <v>Řehoř Michal</v>
          </cell>
          <cell r="E70" t="str">
            <v>B</v>
          </cell>
          <cell r="F70">
            <v>2</v>
          </cell>
          <cell r="G70">
            <v>170</v>
          </cell>
          <cell r="H70">
            <v>8</v>
          </cell>
          <cell r="L70">
            <v>2529</v>
          </cell>
          <cell r="M70" t="str">
            <v>Řehoř Michal</v>
          </cell>
          <cell r="N70" t="str">
            <v>B</v>
          </cell>
          <cell r="O70">
            <v>10</v>
          </cell>
          <cell r="P70">
            <v>1380</v>
          </cell>
          <cell r="Q70">
            <v>8</v>
          </cell>
        </row>
        <row r="71">
          <cell r="B71" t="str">
            <v>Black Bass</v>
          </cell>
          <cell r="C71">
            <v>2344</v>
          </cell>
          <cell r="D71" t="str">
            <v>Kabrhel Pavel</v>
          </cell>
          <cell r="E71" t="str">
            <v>E</v>
          </cell>
          <cell r="F71">
            <v>5</v>
          </cell>
          <cell r="G71">
            <v>0</v>
          </cell>
          <cell r="H71">
            <v>10</v>
          </cell>
          <cell r="I71">
            <v>90</v>
          </cell>
          <cell r="J71">
            <v>34.5</v>
          </cell>
          <cell r="K71">
            <v>25</v>
          </cell>
          <cell r="L71">
            <v>2344</v>
          </cell>
          <cell r="M71" t="str">
            <v>Kabrhel Pavel</v>
          </cell>
          <cell r="N71" t="str">
            <v>C</v>
          </cell>
          <cell r="O71">
            <v>12</v>
          </cell>
          <cell r="P71">
            <v>4720</v>
          </cell>
          <cell r="Q71">
            <v>3</v>
          </cell>
          <cell r="R71">
            <v>5430</v>
          </cell>
          <cell r="S71">
            <v>26</v>
          </cell>
          <cell r="T71">
            <v>20</v>
          </cell>
        </row>
        <row r="72">
          <cell r="C72">
            <v>2342</v>
          </cell>
          <cell r="D72" t="str">
            <v>Kukelka Tomáš</v>
          </cell>
          <cell r="E72" t="str">
            <v>B</v>
          </cell>
          <cell r="F72">
            <v>7</v>
          </cell>
          <cell r="G72">
            <v>90</v>
          </cell>
          <cell r="H72">
            <v>11.5</v>
          </cell>
          <cell r="L72">
            <v>2342</v>
          </cell>
          <cell r="M72" t="str">
            <v>Kukelka Tomáš</v>
          </cell>
          <cell r="N72" t="str">
            <v>B</v>
          </cell>
          <cell r="O72">
            <v>12</v>
          </cell>
          <cell r="P72">
            <v>710</v>
          </cell>
          <cell r="Q72">
            <v>11</v>
          </cell>
        </row>
        <row r="73">
          <cell r="C73" t="str">
            <v>N059</v>
          </cell>
          <cell r="D73" t="str">
            <v>Ambrož Petr</v>
          </cell>
          <cell r="E73" t="str">
            <v>C</v>
          </cell>
          <cell r="F73">
            <v>2</v>
          </cell>
          <cell r="G73">
            <v>0</v>
          </cell>
          <cell r="H73">
            <v>13</v>
          </cell>
          <cell r="L73" t="str">
            <v>N059</v>
          </cell>
          <cell r="M73" t="str">
            <v>Ambrož Petr</v>
          </cell>
          <cell r="N73" t="str">
            <v>F</v>
          </cell>
          <cell r="O73">
            <v>4</v>
          </cell>
          <cell r="P73">
            <v>0</v>
          </cell>
          <cell r="Q73">
            <v>12</v>
          </cell>
        </row>
        <row r="74">
          <cell r="B74" t="str">
            <v>Kukající vlci FEEDER TEAM</v>
          </cell>
          <cell r="C74">
            <v>2338</v>
          </cell>
          <cell r="D74" t="str">
            <v>Franc Tomáš</v>
          </cell>
          <cell r="E74" t="str">
            <v>B</v>
          </cell>
          <cell r="F74">
            <v>11</v>
          </cell>
          <cell r="G74">
            <v>0</v>
          </cell>
          <cell r="H74">
            <v>13</v>
          </cell>
          <cell r="I74">
            <v>0</v>
          </cell>
          <cell r="J74">
            <v>33</v>
          </cell>
          <cell r="K74">
            <v>24</v>
          </cell>
          <cell r="L74">
            <v>2338</v>
          </cell>
          <cell r="M74" t="str">
            <v>Franc Tomáš</v>
          </cell>
          <cell r="N74" t="str">
            <v>D</v>
          </cell>
          <cell r="O74">
            <v>1</v>
          </cell>
          <cell r="P74">
            <v>1100</v>
          </cell>
          <cell r="Q74">
            <v>9</v>
          </cell>
          <cell r="R74">
            <v>2810</v>
          </cell>
          <cell r="S74">
            <v>29</v>
          </cell>
          <cell r="T74">
            <v>22</v>
          </cell>
        </row>
        <row r="75">
          <cell r="C75">
            <v>2327</v>
          </cell>
          <cell r="D75" t="str">
            <v>Douša Jan</v>
          </cell>
          <cell r="E75" t="str">
            <v>E</v>
          </cell>
          <cell r="F75">
            <v>6</v>
          </cell>
          <cell r="G75">
            <v>0</v>
          </cell>
          <cell r="H75">
            <v>10</v>
          </cell>
          <cell r="L75">
            <v>2327</v>
          </cell>
          <cell r="M75" t="str">
            <v>Douša Jan</v>
          </cell>
          <cell r="N75" t="str">
            <v>A</v>
          </cell>
          <cell r="O75">
            <v>11</v>
          </cell>
          <cell r="P75">
            <v>800</v>
          </cell>
          <cell r="Q75">
            <v>9</v>
          </cell>
        </row>
        <row r="76">
          <cell r="C76">
            <v>2319</v>
          </cell>
          <cell r="D76" t="str">
            <v>Surgota Juraj</v>
          </cell>
          <cell r="E76" t="str">
            <v>D</v>
          </cell>
          <cell r="F76">
            <v>11</v>
          </cell>
          <cell r="G76">
            <v>0</v>
          </cell>
          <cell r="H76">
            <v>10</v>
          </cell>
          <cell r="L76">
            <v>2319</v>
          </cell>
          <cell r="M76" t="str">
            <v>Surgota Juraj</v>
          </cell>
          <cell r="N76" t="str">
            <v>E</v>
          </cell>
          <cell r="O76">
            <v>8</v>
          </cell>
          <cell r="P76">
            <v>910</v>
          </cell>
          <cell r="Q76">
            <v>11</v>
          </cell>
        </row>
        <row r="77">
          <cell r="B77" t="str">
            <v>LADY´S Feeder Team</v>
          </cell>
          <cell r="C77">
            <v>2573</v>
          </cell>
          <cell r="D77" t="str">
            <v>Literová Barbora</v>
          </cell>
          <cell r="E77" t="str">
            <v>A</v>
          </cell>
          <cell r="F77">
            <v>6</v>
          </cell>
          <cell r="G77">
            <v>110</v>
          </cell>
          <cell r="H77">
            <v>11</v>
          </cell>
          <cell r="I77">
            <v>110</v>
          </cell>
          <cell r="J77">
            <v>31</v>
          </cell>
          <cell r="K77">
            <v>22</v>
          </cell>
          <cell r="L77">
            <v>2573</v>
          </cell>
          <cell r="M77" t="str">
            <v>Literová Barbora</v>
          </cell>
          <cell r="N77" t="str">
            <v>A</v>
          </cell>
          <cell r="O77">
            <v>1</v>
          </cell>
          <cell r="P77">
            <v>200</v>
          </cell>
          <cell r="Q77">
            <v>13</v>
          </cell>
          <cell r="R77">
            <v>2670</v>
          </cell>
          <cell r="S77">
            <v>32</v>
          </cell>
          <cell r="T77">
            <v>24</v>
          </cell>
        </row>
        <row r="78">
          <cell r="C78">
            <v>2512</v>
          </cell>
          <cell r="D78" t="str">
            <v>Miháliková Diana</v>
          </cell>
          <cell r="E78" t="str">
            <v>D</v>
          </cell>
          <cell r="F78">
            <v>8</v>
          </cell>
          <cell r="G78">
            <v>0</v>
          </cell>
          <cell r="H78">
            <v>10</v>
          </cell>
          <cell r="L78">
            <v>2512</v>
          </cell>
          <cell r="M78" t="str">
            <v>Miháliková Diana</v>
          </cell>
          <cell r="N78" t="str">
            <v>F</v>
          </cell>
          <cell r="O78">
            <v>7</v>
          </cell>
          <cell r="P78">
            <v>1740</v>
          </cell>
          <cell r="Q78">
            <v>6</v>
          </cell>
        </row>
        <row r="79">
          <cell r="C79">
            <v>2574</v>
          </cell>
          <cell r="D79" t="str">
            <v>Doušová Eliška</v>
          </cell>
          <cell r="E79" t="str">
            <v>E</v>
          </cell>
          <cell r="F79">
            <v>7</v>
          </cell>
          <cell r="G79">
            <v>0</v>
          </cell>
          <cell r="H79">
            <v>10</v>
          </cell>
          <cell r="L79">
            <v>2574</v>
          </cell>
          <cell r="M79" t="str">
            <v>Doušová Eliška</v>
          </cell>
          <cell r="N79" t="str">
            <v>C</v>
          </cell>
          <cell r="O79">
            <v>1</v>
          </cell>
          <cell r="P79">
            <v>730</v>
          </cell>
          <cell r="Q79">
            <v>13</v>
          </cell>
        </row>
        <row r="80">
          <cell r="B80" t="str">
            <v>KS FISH TEAM</v>
          </cell>
          <cell r="C80">
            <v>969</v>
          </cell>
          <cell r="D80" t="str">
            <v>Kalenský Petr</v>
          </cell>
          <cell r="E80" t="str">
            <v>B</v>
          </cell>
          <cell r="F80">
            <v>5</v>
          </cell>
          <cell r="G80">
            <v>90</v>
          </cell>
          <cell r="H80">
            <v>11.5</v>
          </cell>
          <cell r="I80">
            <v>90</v>
          </cell>
          <cell r="J80">
            <v>32.5</v>
          </cell>
          <cell r="K80">
            <v>23</v>
          </cell>
          <cell r="L80">
            <v>969</v>
          </cell>
          <cell r="M80" t="str">
            <v>Kalenský Petr</v>
          </cell>
          <cell r="N80" t="str">
            <v>D</v>
          </cell>
          <cell r="O80">
            <v>5</v>
          </cell>
          <cell r="P80">
            <v>0</v>
          </cell>
          <cell r="Q80">
            <v>12</v>
          </cell>
          <cell r="R80">
            <v>1580</v>
          </cell>
          <cell r="S80">
            <v>32</v>
          </cell>
          <cell r="T80">
            <v>24</v>
          </cell>
        </row>
        <row r="81">
          <cell r="C81">
            <v>345</v>
          </cell>
          <cell r="D81" t="str">
            <v>Dušánek Bohuslav</v>
          </cell>
          <cell r="E81" t="str">
            <v>D</v>
          </cell>
          <cell r="F81">
            <v>9</v>
          </cell>
          <cell r="G81">
            <v>0</v>
          </cell>
          <cell r="H81">
            <v>10</v>
          </cell>
          <cell r="L81">
            <v>345</v>
          </cell>
          <cell r="M81" t="str">
            <v>Dušánek Bohuslav</v>
          </cell>
          <cell r="N81" t="str">
            <v>E</v>
          </cell>
          <cell r="O81">
            <v>5</v>
          </cell>
          <cell r="P81">
            <v>1030</v>
          </cell>
          <cell r="Q81">
            <v>9</v>
          </cell>
        </row>
        <row r="82">
          <cell r="C82">
            <v>2389</v>
          </cell>
          <cell r="D82" t="str">
            <v>Šajerman Vladimír</v>
          </cell>
          <cell r="E82" t="str">
            <v>F</v>
          </cell>
          <cell r="F82">
            <v>7</v>
          </cell>
          <cell r="G82">
            <v>0</v>
          </cell>
          <cell r="H82">
            <v>11</v>
          </cell>
          <cell r="L82">
            <v>2389</v>
          </cell>
          <cell r="M82" t="str">
            <v>Šajerman Vladimír</v>
          </cell>
          <cell r="N82" t="str">
            <v>A</v>
          </cell>
          <cell r="O82">
            <v>6</v>
          </cell>
          <cell r="P82">
            <v>550</v>
          </cell>
          <cell r="Q82">
            <v>11</v>
          </cell>
        </row>
        <row r="84">
          <cell r="D84" t="str">
            <v>Podpis garanta</v>
          </cell>
          <cell r="Q84" t="str">
            <v>Podpis hl. rozhodčího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kladní list"/>
      <sheetName val="Výsledková listina"/>
      <sheetName val="Jednotlivci celkem"/>
      <sheetName val="1. závod"/>
      <sheetName val="2. závod"/>
      <sheetName val="Graf pod jezem"/>
      <sheetName val="Graf nad jezem"/>
    </sheetNames>
    <sheetDataSet>
      <sheetData sheetId="1">
        <row r="2">
          <cell r="B2" t="str">
            <v>Místo konání: Pardubice na řece Labi</v>
          </cell>
          <cell r="P2" t="str">
            <v>Pořadatel: RSK FeederKlub</v>
          </cell>
        </row>
        <row r="3">
          <cell r="B3" t="str">
            <v>Druh závodu: Mistrovství ČR 2007-LRU Feeder</v>
          </cell>
          <cell r="P3" t="str">
            <v>Hlavní rozhodčí: Radana Srbová</v>
          </cell>
        </row>
        <row r="4">
          <cell r="B4" t="str">
            <v>Datum konání: 16.6.2007 - 17.6.2007</v>
          </cell>
        </row>
        <row r="5">
          <cell r="B5" t="str">
            <v>DRUŽSTVO</v>
          </cell>
          <cell r="C5" t="str">
            <v>1. Závod</v>
          </cell>
          <cell r="L5" t="str">
            <v>2. Závod</v>
          </cell>
        </row>
        <row r="6">
          <cell r="C6" t="str">
            <v>REG</v>
          </cell>
          <cell r="D6" t="str">
            <v>Příjmení jméno</v>
          </cell>
          <cell r="E6" t="str">
            <v>Sektor</v>
          </cell>
          <cell r="G6" t="str">
            <v>Jednotivci</v>
          </cell>
          <cell r="I6" t="str">
            <v>Družstva</v>
          </cell>
          <cell r="L6" t="str">
            <v>REG</v>
          </cell>
          <cell r="M6" t="str">
            <v>Příjmení jméno</v>
          </cell>
          <cell r="N6" t="str">
            <v>Sektor</v>
          </cell>
          <cell r="P6" t="str">
            <v>Jednotivci</v>
          </cell>
          <cell r="R6" t="str">
            <v>Družstva</v>
          </cell>
        </row>
        <row r="7">
          <cell r="E7" t="str">
            <v>sk</v>
          </cell>
          <cell r="F7" t="str">
            <v>čís</v>
          </cell>
          <cell r="G7" t="str">
            <v>CIPS</v>
          </cell>
          <cell r="H7" t="str">
            <v>um.</v>
          </cell>
          <cell r="I7" t="str">
            <v>CIPS</v>
          </cell>
          <cell r="J7" t="str">
            <v>Body</v>
          </cell>
          <cell r="K7" t="str">
            <v>Poř</v>
          </cell>
          <cell r="N7" t="str">
            <v>sk</v>
          </cell>
          <cell r="O7" t="str">
            <v>čís</v>
          </cell>
          <cell r="P7" t="str">
            <v>CIPS</v>
          </cell>
          <cell r="Q7" t="str">
            <v>um.</v>
          </cell>
          <cell r="R7" t="str">
            <v>CIPS</v>
          </cell>
          <cell r="S7" t="str">
            <v>Body</v>
          </cell>
          <cell r="T7" t="str">
            <v>Poř</v>
          </cell>
        </row>
        <row r="8">
          <cell r="B8" t="str">
            <v>RSK FeederKlub</v>
          </cell>
          <cell r="C8">
            <v>1321</v>
          </cell>
          <cell r="D8" t="str">
            <v>Srb Roman</v>
          </cell>
          <cell r="E8" t="str">
            <v>B</v>
          </cell>
          <cell r="F8">
            <v>9</v>
          </cell>
          <cell r="G8">
            <v>10860</v>
          </cell>
          <cell r="H8">
            <v>1</v>
          </cell>
          <cell r="I8">
            <v>21540</v>
          </cell>
          <cell r="J8">
            <v>4</v>
          </cell>
          <cell r="K8">
            <v>1</v>
          </cell>
          <cell r="L8">
            <v>1321</v>
          </cell>
          <cell r="M8" t="str">
            <v>Srb Roman</v>
          </cell>
          <cell r="N8" t="str">
            <v>A</v>
          </cell>
          <cell r="O8">
            <v>4</v>
          </cell>
          <cell r="P8">
            <v>7300</v>
          </cell>
          <cell r="Q8">
            <v>4</v>
          </cell>
          <cell r="R8">
            <v>18860</v>
          </cell>
          <cell r="S8">
            <v>8</v>
          </cell>
          <cell r="T8">
            <v>1</v>
          </cell>
        </row>
        <row r="9">
          <cell r="C9">
            <v>2266</v>
          </cell>
          <cell r="D9" t="str">
            <v>Březík Rudolf</v>
          </cell>
          <cell r="E9" t="str">
            <v>E</v>
          </cell>
          <cell r="F9">
            <v>3</v>
          </cell>
          <cell r="G9">
            <v>3800</v>
          </cell>
          <cell r="H9">
            <v>2</v>
          </cell>
          <cell r="L9">
            <v>2266</v>
          </cell>
          <cell r="M9" t="str">
            <v>Březík Rudolf</v>
          </cell>
          <cell r="N9" t="str">
            <v>F</v>
          </cell>
          <cell r="O9">
            <v>9</v>
          </cell>
          <cell r="P9">
            <v>4660</v>
          </cell>
          <cell r="Q9">
            <v>2</v>
          </cell>
        </row>
        <row r="10">
          <cell r="C10">
            <v>2347</v>
          </cell>
          <cell r="D10" t="str">
            <v>Rathouský Petr</v>
          </cell>
          <cell r="E10" t="str">
            <v>D</v>
          </cell>
          <cell r="F10">
            <v>11</v>
          </cell>
          <cell r="G10">
            <v>6880</v>
          </cell>
          <cell r="H10">
            <v>1</v>
          </cell>
          <cell r="L10">
            <v>2347</v>
          </cell>
          <cell r="M10" t="str">
            <v>Rathouský Petr</v>
          </cell>
          <cell r="N10" t="str">
            <v>C</v>
          </cell>
          <cell r="O10">
            <v>7</v>
          </cell>
          <cell r="P10">
            <v>6900</v>
          </cell>
          <cell r="Q10">
            <v>2</v>
          </cell>
        </row>
        <row r="11">
          <cell r="B11" t="str">
            <v>Feeder Team Český Šternberk</v>
          </cell>
          <cell r="C11">
            <v>2298</v>
          </cell>
          <cell r="D11" t="str">
            <v>Štěpnička Milan ml.</v>
          </cell>
          <cell r="E11" t="str">
            <v>C</v>
          </cell>
          <cell r="F11">
            <v>8</v>
          </cell>
          <cell r="G11">
            <v>4820</v>
          </cell>
          <cell r="H11">
            <v>2</v>
          </cell>
          <cell r="I11">
            <v>14500</v>
          </cell>
          <cell r="J11">
            <v>9</v>
          </cell>
          <cell r="K11">
            <v>2</v>
          </cell>
          <cell r="L11">
            <v>2298</v>
          </cell>
          <cell r="M11" t="str">
            <v>Štěpnička Milan ml.</v>
          </cell>
          <cell r="N11" t="str">
            <v>C</v>
          </cell>
          <cell r="O11">
            <v>9</v>
          </cell>
          <cell r="P11">
            <v>4700</v>
          </cell>
          <cell r="Q11">
            <v>6</v>
          </cell>
          <cell r="R11">
            <v>25000</v>
          </cell>
          <cell r="S11">
            <v>8</v>
          </cell>
          <cell r="T11">
            <v>1</v>
          </cell>
        </row>
        <row r="12">
          <cell r="C12">
            <v>2299</v>
          </cell>
          <cell r="D12" t="str">
            <v>Štěpnička Radek</v>
          </cell>
          <cell r="E12" t="str">
            <v>F</v>
          </cell>
          <cell r="F12">
            <v>6</v>
          </cell>
          <cell r="G12">
            <v>5000</v>
          </cell>
          <cell r="H12">
            <v>4</v>
          </cell>
          <cell r="L12">
            <v>2299</v>
          </cell>
          <cell r="M12" t="str">
            <v>Štěpnička Radek</v>
          </cell>
          <cell r="N12" t="str">
            <v>A</v>
          </cell>
          <cell r="O12">
            <v>5</v>
          </cell>
          <cell r="P12">
            <v>13580</v>
          </cell>
          <cell r="Q12">
            <v>1</v>
          </cell>
        </row>
        <row r="13">
          <cell r="C13">
            <v>2297</v>
          </cell>
          <cell r="D13" t="str">
            <v>Baranka Vladimír</v>
          </cell>
          <cell r="E13" t="str">
            <v>B</v>
          </cell>
          <cell r="F13">
            <v>11</v>
          </cell>
          <cell r="G13">
            <v>4680</v>
          </cell>
          <cell r="H13">
            <v>3</v>
          </cell>
          <cell r="L13">
            <v>2297</v>
          </cell>
          <cell r="M13" t="str">
            <v>Baranka Vladimír</v>
          </cell>
          <cell r="N13" t="str">
            <v>F</v>
          </cell>
          <cell r="O13">
            <v>5</v>
          </cell>
          <cell r="P13">
            <v>6720</v>
          </cell>
          <cell r="Q13">
            <v>1</v>
          </cell>
        </row>
        <row r="14">
          <cell r="B14" t="str">
            <v>FAPS Feeder Team</v>
          </cell>
          <cell r="C14">
            <v>2564</v>
          </cell>
          <cell r="D14" t="str">
            <v>Sládek Petr</v>
          </cell>
          <cell r="E14" t="str">
            <v>B</v>
          </cell>
          <cell r="F14">
            <v>5</v>
          </cell>
          <cell r="G14">
            <v>3440</v>
          </cell>
          <cell r="H14">
            <v>4</v>
          </cell>
          <cell r="I14">
            <v>12340</v>
          </cell>
          <cell r="J14">
            <v>12</v>
          </cell>
          <cell r="K14">
            <v>4</v>
          </cell>
          <cell r="L14">
            <v>2564</v>
          </cell>
          <cell r="M14" t="str">
            <v>Sládek Petr</v>
          </cell>
          <cell r="N14" t="str">
            <v>A</v>
          </cell>
          <cell r="O14">
            <v>2</v>
          </cell>
          <cell r="P14">
            <v>7440</v>
          </cell>
          <cell r="Q14">
            <v>2</v>
          </cell>
          <cell r="R14">
            <v>18600</v>
          </cell>
          <cell r="S14">
            <v>10</v>
          </cell>
          <cell r="T14">
            <v>3</v>
          </cell>
        </row>
        <row r="15">
          <cell r="C15">
            <v>82</v>
          </cell>
          <cell r="D15" t="str">
            <v>Juřík Miloslav</v>
          </cell>
          <cell r="E15" t="str">
            <v>F</v>
          </cell>
          <cell r="F15">
            <v>11</v>
          </cell>
          <cell r="G15">
            <v>7520</v>
          </cell>
          <cell r="H15">
            <v>2</v>
          </cell>
          <cell r="L15">
            <v>82</v>
          </cell>
          <cell r="M15" t="str">
            <v>Juřík Miloslav</v>
          </cell>
          <cell r="N15" t="str">
            <v>C</v>
          </cell>
          <cell r="O15">
            <v>1</v>
          </cell>
          <cell r="P15">
            <v>9920</v>
          </cell>
          <cell r="Q15">
            <v>1</v>
          </cell>
        </row>
        <row r="16">
          <cell r="C16">
            <v>2534</v>
          </cell>
          <cell r="D16" t="str">
            <v>Staněk Karel</v>
          </cell>
          <cell r="E16" t="str">
            <v>D</v>
          </cell>
          <cell r="F16">
            <v>9</v>
          </cell>
          <cell r="G16">
            <v>1380</v>
          </cell>
          <cell r="H16">
            <v>6</v>
          </cell>
          <cell r="L16">
            <v>2534</v>
          </cell>
          <cell r="M16" t="str">
            <v>Staněk Karel</v>
          </cell>
          <cell r="N16" t="str">
            <v>E</v>
          </cell>
          <cell r="O16">
            <v>3</v>
          </cell>
          <cell r="P16">
            <v>1240</v>
          </cell>
          <cell r="Q16">
            <v>7</v>
          </cell>
        </row>
        <row r="17">
          <cell r="B17" t="str">
            <v>MIVARDI FEEDER TEAM</v>
          </cell>
          <cell r="C17">
            <v>1126</v>
          </cell>
          <cell r="D17" t="str">
            <v>Ouředníček Jiří</v>
          </cell>
          <cell r="E17" t="str">
            <v>A</v>
          </cell>
          <cell r="F17">
            <v>2</v>
          </cell>
          <cell r="G17">
            <v>6940</v>
          </cell>
          <cell r="H17">
            <v>2</v>
          </cell>
          <cell r="I17">
            <v>15220</v>
          </cell>
          <cell r="J17">
            <v>12</v>
          </cell>
          <cell r="K17">
            <v>4</v>
          </cell>
          <cell r="L17">
            <v>1126</v>
          </cell>
          <cell r="M17" t="str">
            <v>Ouředníček Jiří</v>
          </cell>
          <cell r="N17" t="str">
            <v>A</v>
          </cell>
          <cell r="O17">
            <v>8</v>
          </cell>
          <cell r="P17">
            <v>6340</v>
          </cell>
          <cell r="Q17">
            <v>6</v>
          </cell>
          <cell r="R17">
            <v>9660</v>
          </cell>
          <cell r="S17">
            <v>17</v>
          </cell>
          <cell r="T17">
            <v>9</v>
          </cell>
        </row>
        <row r="18">
          <cell r="C18">
            <v>1125</v>
          </cell>
          <cell r="D18" t="str">
            <v>Ouředníček Jan</v>
          </cell>
          <cell r="E18" t="str">
            <v>F</v>
          </cell>
          <cell r="F18">
            <v>12</v>
          </cell>
          <cell r="G18">
            <v>7980</v>
          </cell>
          <cell r="H18">
            <v>1</v>
          </cell>
          <cell r="L18">
            <v>1125</v>
          </cell>
          <cell r="M18" t="str">
            <v>Ouředníček Jan</v>
          </cell>
          <cell r="N18" t="str">
            <v>E</v>
          </cell>
          <cell r="O18">
            <v>6</v>
          </cell>
          <cell r="P18">
            <v>1460</v>
          </cell>
          <cell r="Q18">
            <v>4</v>
          </cell>
        </row>
        <row r="19">
          <cell r="C19">
            <v>2268</v>
          </cell>
          <cell r="D19" t="str">
            <v>Stejskal Miroslav</v>
          </cell>
          <cell r="E19" t="str">
            <v>C</v>
          </cell>
          <cell r="F19">
            <v>1</v>
          </cell>
          <cell r="G19">
            <v>300</v>
          </cell>
          <cell r="H19">
            <v>9</v>
          </cell>
          <cell r="L19">
            <v>2268</v>
          </cell>
          <cell r="M19" t="str">
            <v>Stejskal Miroslav</v>
          </cell>
          <cell r="N19" t="str">
            <v>D</v>
          </cell>
          <cell r="O19">
            <v>12</v>
          </cell>
          <cell r="P19">
            <v>1860</v>
          </cell>
          <cell r="Q19">
            <v>7</v>
          </cell>
        </row>
        <row r="20">
          <cell r="B20" t="str">
            <v>GOOD MIX TEAM Hranice</v>
          </cell>
          <cell r="C20">
            <v>2281</v>
          </cell>
          <cell r="D20" t="str">
            <v>Malý David</v>
          </cell>
          <cell r="E20" t="str">
            <v>D</v>
          </cell>
          <cell r="F20">
            <v>8</v>
          </cell>
          <cell r="G20">
            <v>640</v>
          </cell>
          <cell r="H20">
            <v>9</v>
          </cell>
          <cell r="I20">
            <v>6380</v>
          </cell>
          <cell r="J20">
            <v>17</v>
          </cell>
          <cell r="K20">
            <v>8</v>
          </cell>
          <cell r="L20">
            <v>2281</v>
          </cell>
          <cell r="M20" t="str">
            <v>Malý David</v>
          </cell>
          <cell r="N20" t="str">
            <v>F</v>
          </cell>
          <cell r="O20">
            <v>2</v>
          </cell>
          <cell r="P20">
            <v>620</v>
          </cell>
          <cell r="Q20">
            <v>9</v>
          </cell>
          <cell r="R20">
            <v>15100</v>
          </cell>
          <cell r="S20">
            <v>14</v>
          </cell>
          <cell r="T20">
            <v>7</v>
          </cell>
        </row>
        <row r="21">
          <cell r="C21">
            <v>2054</v>
          </cell>
          <cell r="D21" t="str">
            <v>Novák Martin Mgr.</v>
          </cell>
          <cell r="E21" t="str">
            <v>E</v>
          </cell>
          <cell r="F21">
            <v>9</v>
          </cell>
          <cell r="G21">
            <v>3060</v>
          </cell>
          <cell r="H21">
            <v>3</v>
          </cell>
          <cell r="L21">
            <v>2054</v>
          </cell>
          <cell r="M21" t="str">
            <v>Novák Martin Mgr.</v>
          </cell>
          <cell r="N21" t="str">
            <v>B</v>
          </cell>
          <cell r="O21">
            <v>8</v>
          </cell>
          <cell r="P21">
            <v>8240</v>
          </cell>
          <cell r="Q21">
            <v>1</v>
          </cell>
        </row>
        <row r="22">
          <cell r="C22">
            <v>2306</v>
          </cell>
          <cell r="D22" t="str">
            <v>Čech Martin</v>
          </cell>
          <cell r="E22" t="str">
            <v>A</v>
          </cell>
          <cell r="F22">
            <v>7</v>
          </cell>
          <cell r="G22">
            <v>2680</v>
          </cell>
          <cell r="H22">
            <v>5</v>
          </cell>
          <cell r="L22">
            <v>2306</v>
          </cell>
          <cell r="M22" t="str">
            <v>Čech Martin</v>
          </cell>
          <cell r="N22" t="str">
            <v>C</v>
          </cell>
          <cell r="O22">
            <v>5</v>
          </cell>
          <cell r="P22">
            <v>6240</v>
          </cell>
          <cell r="Q22">
            <v>4</v>
          </cell>
        </row>
        <row r="23">
          <cell r="B23" t="str">
            <v>Traper Feeder Team Bombeři</v>
          </cell>
          <cell r="C23">
            <v>2271</v>
          </cell>
          <cell r="D23" t="str">
            <v>Smutný Jiří</v>
          </cell>
          <cell r="E23" t="str">
            <v>A</v>
          </cell>
          <cell r="F23">
            <v>1</v>
          </cell>
          <cell r="G23">
            <v>10200</v>
          </cell>
          <cell r="H23">
            <v>1</v>
          </cell>
          <cell r="I23">
            <v>13820</v>
          </cell>
          <cell r="J23">
            <v>15</v>
          </cell>
          <cell r="K23">
            <v>6</v>
          </cell>
          <cell r="L23">
            <v>2271</v>
          </cell>
          <cell r="M23" t="str">
            <v>Smutný Jiří</v>
          </cell>
          <cell r="N23" t="str">
            <v>D</v>
          </cell>
          <cell r="O23">
            <v>6</v>
          </cell>
          <cell r="P23">
            <v>2280</v>
          </cell>
          <cell r="Q23">
            <v>5</v>
          </cell>
          <cell r="R23">
            <v>6040</v>
          </cell>
          <cell r="S23">
            <v>21</v>
          </cell>
          <cell r="T23">
            <v>13</v>
          </cell>
        </row>
        <row r="24">
          <cell r="C24">
            <v>2273</v>
          </cell>
          <cell r="D24" t="str">
            <v>Bruner Václav</v>
          </cell>
          <cell r="E24" t="str">
            <v>C</v>
          </cell>
          <cell r="F24">
            <v>5</v>
          </cell>
          <cell r="G24">
            <v>2120</v>
          </cell>
          <cell r="H24">
            <v>6</v>
          </cell>
          <cell r="L24">
            <v>2273</v>
          </cell>
          <cell r="M24" t="str">
            <v>Bruner Václav</v>
          </cell>
          <cell r="N24" t="str">
            <v>E</v>
          </cell>
          <cell r="O24">
            <v>11</v>
          </cell>
          <cell r="P24">
            <v>960</v>
          </cell>
          <cell r="Q24">
            <v>8</v>
          </cell>
        </row>
        <row r="25">
          <cell r="C25">
            <v>2272</v>
          </cell>
          <cell r="D25" t="str">
            <v>Kos Petr</v>
          </cell>
          <cell r="E25" t="str">
            <v>F</v>
          </cell>
          <cell r="F25">
            <v>3</v>
          </cell>
          <cell r="G25">
            <v>1500</v>
          </cell>
          <cell r="H25">
            <v>8</v>
          </cell>
          <cell r="L25">
            <v>2272</v>
          </cell>
          <cell r="M25" t="str">
            <v>Kos Petr</v>
          </cell>
          <cell r="N25" t="str">
            <v>B</v>
          </cell>
          <cell r="O25">
            <v>11</v>
          </cell>
          <cell r="P25">
            <v>2800</v>
          </cell>
          <cell r="Q25">
            <v>8</v>
          </cell>
        </row>
        <row r="26">
          <cell r="B26" t="str">
            <v>TINKA Feeder Mančaft</v>
          </cell>
          <cell r="C26">
            <v>2355</v>
          </cell>
          <cell r="D26" t="str">
            <v>Nerad Rostislav</v>
          </cell>
          <cell r="E26" t="str">
            <v>C</v>
          </cell>
          <cell r="F26">
            <v>3</v>
          </cell>
          <cell r="G26">
            <v>2280</v>
          </cell>
          <cell r="H26">
            <v>5</v>
          </cell>
          <cell r="I26">
            <v>5640</v>
          </cell>
          <cell r="J26">
            <v>18</v>
          </cell>
          <cell r="K26">
            <v>11</v>
          </cell>
          <cell r="L26">
            <v>2355</v>
          </cell>
          <cell r="M26" t="str">
            <v>Nerad Rostislav</v>
          </cell>
          <cell r="N26" t="str">
            <v>C</v>
          </cell>
          <cell r="O26">
            <v>3</v>
          </cell>
          <cell r="P26">
            <v>6660</v>
          </cell>
          <cell r="Q26">
            <v>3</v>
          </cell>
          <cell r="R26">
            <v>14160</v>
          </cell>
          <cell r="S26">
            <v>18</v>
          </cell>
          <cell r="T26">
            <v>10</v>
          </cell>
        </row>
        <row r="27">
          <cell r="C27">
            <v>2357</v>
          </cell>
          <cell r="D27" t="str">
            <v>Popadinec Richard</v>
          </cell>
          <cell r="E27" t="str">
            <v>A</v>
          </cell>
          <cell r="F27">
            <v>4</v>
          </cell>
          <cell r="G27">
            <v>1720</v>
          </cell>
          <cell r="H27">
            <v>8</v>
          </cell>
          <cell r="L27">
            <v>2357</v>
          </cell>
          <cell r="M27" t="str">
            <v>Popadinec Richard</v>
          </cell>
          <cell r="N27" t="str">
            <v>F</v>
          </cell>
          <cell r="O27">
            <v>12</v>
          </cell>
          <cell r="P27">
            <v>3220</v>
          </cell>
          <cell r="Q27">
            <v>5</v>
          </cell>
        </row>
        <row r="28">
          <cell r="C28">
            <v>2529</v>
          </cell>
          <cell r="D28" t="str">
            <v>Řehoř Michal</v>
          </cell>
          <cell r="E28" t="str">
            <v>E</v>
          </cell>
          <cell r="F28">
            <v>11</v>
          </cell>
          <cell r="G28">
            <v>1640</v>
          </cell>
          <cell r="H28">
            <v>5</v>
          </cell>
          <cell r="L28">
            <v>2529</v>
          </cell>
          <cell r="M28" t="str">
            <v>Řehoř Michal</v>
          </cell>
          <cell r="N28" t="str">
            <v>A</v>
          </cell>
          <cell r="O28">
            <v>9</v>
          </cell>
          <cell r="P28">
            <v>4280</v>
          </cell>
          <cell r="Q28">
            <v>10</v>
          </cell>
        </row>
        <row r="29">
          <cell r="B29" t="str">
            <v>RUP Ignesti Feeder Team</v>
          </cell>
          <cell r="C29">
            <v>2259</v>
          </cell>
          <cell r="D29" t="str">
            <v>Bromovský Petr</v>
          </cell>
          <cell r="E29" t="str">
            <v>C</v>
          </cell>
          <cell r="F29">
            <v>4</v>
          </cell>
          <cell r="G29">
            <v>660</v>
          </cell>
          <cell r="H29">
            <v>7</v>
          </cell>
          <cell r="I29">
            <v>8100</v>
          </cell>
          <cell r="J29">
            <v>15</v>
          </cell>
          <cell r="K29">
            <v>6</v>
          </cell>
          <cell r="L29">
            <v>2259</v>
          </cell>
          <cell r="M29" t="str">
            <v>Bromovský Petr</v>
          </cell>
          <cell r="N29" t="str">
            <v>D</v>
          </cell>
          <cell r="O29">
            <v>5</v>
          </cell>
          <cell r="P29">
            <v>3320</v>
          </cell>
          <cell r="Q29">
            <v>4</v>
          </cell>
          <cell r="R29">
            <v>9100</v>
          </cell>
          <cell r="S29">
            <v>21</v>
          </cell>
          <cell r="T29">
            <v>13</v>
          </cell>
        </row>
        <row r="30">
          <cell r="C30">
            <v>2363</v>
          </cell>
          <cell r="D30" t="str">
            <v>Konopásek Jaroslav</v>
          </cell>
          <cell r="E30" t="str">
            <v>E</v>
          </cell>
          <cell r="F30">
            <v>4</v>
          </cell>
          <cell r="G30">
            <v>5160</v>
          </cell>
          <cell r="H30">
            <v>1</v>
          </cell>
          <cell r="L30">
            <v>2363</v>
          </cell>
          <cell r="M30" t="str">
            <v>Konopásek Jaroslav</v>
          </cell>
          <cell r="N30" t="str">
            <v>E</v>
          </cell>
          <cell r="O30">
            <v>10</v>
          </cell>
          <cell r="P30">
            <v>500</v>
          </cell>
          <cell r="Q30">
            <v>10</v>
          </cell>
        </row>
        <row r="31">
          <cell r="C31">
            <v>2391</v>
          </cell>
          <cell r="D31" t="str">
            <v>Bartoň Roman</v>
          </cell>
          <cell r="E31" t="str">
            <v>A</v>
          </cell>
          <cell r="F31">
            <v>12</v>
          </cell>
          <cell r="G31">
            <v>2280</v>
          </cell>
          <cell r="H31">
            <v>7</v>
          </cell>
          <cell r="L31">
            <v>2391</v>
          </cell>
          <cell r="M31" t="str">
            <v>Bartoň Roman</v>
          </cell>
          <cell r="N31" t="str">
            <v>A</v>
          </cell>
          <cell r="O31">
            <v>3</v>
          </cell>
          <cell r="P31">
            <v>5280</v>
          </cell>
          <cell r="Q31">
            <v>7</v>
          </cell>
        </row>
        <row r="32">
          <cell r="B32" t="str">
            <v>Brazilci Feeder Team COLMIC</v>
          </cell>
          <cell r="C32">
            <v>95</v>
          </cell>
          <cell r="D32" t="str">
            <v>Konopásek Ladislav</v>
          </cell>
          <cell r="E32" t="str">
            <v>E</v>
          </cell>
          <cell r="F32">
            <v>7</v>
          </cell>
          <cell r="G32">
            <v>1460</v>
          </cell>
          <cell r="H32">
            <v>6</v>
          </cell>
          <cell r="I32">
            <v>3320</v>
          </cell>
          <cell r="J32">
            <v>24</v>
          </cell>
          <cell r="K32">
            <v>18</v>
          </cell>
          <cell r="L32">
            <v>95</v>
          </cell>
          <cell r="M32" t="str">
            <v>Konopásek Ladislav</v>
          </cell>
          <cell r="N32" t="str">
            <v>F</v>
          </cell>
          <cell r="O32">
            <v>8</v>
          </cell>
          <cell r="P32">
            <v>4280</v>
          </cell>
          <cell r="Q32">
            <v>3</v>
          </cell>
          <cell r="R32">
            <v>13340</v>
          </cell>
          <cell r="S32">
            <v>12</v>
          </cell>
          <cell r="T32">
            <v>5</v>
          </cell>
        </row>
        <row r="33">
          <cell r="C33">
            <v>2575</v>
          </cell>
          <cell r="D33" t="str">
            <v>Češka Ladislav</v>
          </cell>
          <cell r="E33" t="str">
            <v>D</v>
          </cell>
          <cell r="F33">
            <v>7</v>
          </cell>
          <cell r="G33">
            <v>920</v>
          </cell>
          <cell r="H33">
            <v>8</v>
          </cell>
          <cell r="L33">
            <v>2575</v>
          </cell>
          <cell r="M33" t="str">
            <v>Češka Ladislav</v>
          </cell>
          <cell r="N33" t="str">
            <v>B</v>
          </cell>
          <cell r="O33">
            <v>12</v>
          </cell>
          <cell r="P33">
            <v>3220</v>
          </cell>
          <cell r="Q33">
            <v>6</v>
          </cell>
        </row>
        <row r="34">
          <cell r="C34">
            <v>96</v>
          </cell>
          <cell r="D34" t="str">
            <v>Konopásek Josef ml.</v>
          </cell>
          <cell r="E34" t="str">
            <v>A</v>
          </cell>
          <cell r="F34">
            <v>13</v>
          </cell>
          <cell r="G34">
            <v>940</v>
          </cell>
          <cell r="H34">
            <v>10</v>
          </cell>
          <cell r="L34">
            <v>96</v>
          </cell>
          <cell r="M34" t="str">
            <v>Konopásek Josef ml.</v>
          </cell>
          <cell r="N34" t="str">
            <v>D</v>
          </cell>
          <cell r="O34">
            <v>3</v>
          </cell>
          <cell r="P34">
            <v>5840</v>
          </cell>
          <cell r="Q34">
            <v>3</v>
          </cell>
        </row>
        <row r="35">
          <cell r="B35" t="str">
            <v>MILO Feeder Team</v>
          </cell>
          <cell r="C35">
            <v>2289</v>
          </cell>
          <cell r="D35" t="str">
            <v>Vávra Jiří</v>
          </cell>
          <cell r="E35" t="str">
            <v>A</v>
          </cell>
          <cell r="F35">
            <v>9</v>
          </cell>
          <cell r="G35">
            <v>2600</v>
          </cell>
          <cell r="H35">
            <v>6</v>
          </cell>
          <cell r="I35">
            <v>5900</v>
          </cell>
          <cell r="J35">
            <v>22</v>
          </cell>
          <cell r="K35">
            <v>14</v>
          </cell>
          <cell r="L35">
            <v>2289</v>
          </cell>
          <cell r="M35" t="str">
            <v>Vávra Jiří</v>
          </cell>
          <cell r="N35" t="str">
            <v>F</v>
          </cell>
          <cell r="O35">
            <v>7</v>
          </cell>
          <cell r="P35">
            <v>3600</v>
          </cell>
          <cell r="Q35">
            <v>4</v>
          </cell>
          <cell r="R35">
            <v>11640</v>
          </cell>
          <cell r="S35">
            <v>15</v>
          </cell>
          <cell r="T35">
            <v>8</v>
          </cell>
        </row>
        <row r="36">
          <cell r="C36">
            <v>2255</v>
          </cell>
          <cell r="D36" t="str">
            <v>Mihálik Boris</v>
          </cell>
          <cell r="E36" t="str">
            <v>C</v>
          </cell>
          <cell r="F36">
            <v>10</v>
          </cell>
          <cell r="G36">
            <v>3280</v>
          </cell>
          <cell r="H36">
            <v>4</v>
          </cell>
          <cell r="L36">
            <v>2255</v>
          </cell>
          <cell r="M36" t="str">
            <v>Mihálik Boris</v>
          </cell>
          <cell r="N36" t="str">
            <v>D</v>
          </cell>
          <cell r="O36">
            <v>8</v>
          </cell>
          <cell r="P36">
            <v>1480</v>
          </cell>
          <cell r="Q36">
            <v>8</v>
          </cell>
        </row>
        <row r="37">
          <cell r="C37">
            <v>2290</v>
          </cell>
          <cell r="D37" t="str">
            <v>Dorotík Tomáš</v>
          </cell>
          <cell r="E37" t="str">
            <v>E</v>
          </cell>
          <cell r="F37">
            <v>13</v>
          </cell>
          <cell r="G37">
            <v>20</v>
          </cell>
          <cell r="H37">
            <v>12</v>
          </cell>
          <cell r="L37">
            <v>2290</v>
          </cell>
          <cell r="M37" t="str">
            <v>Dorotík Tomáš</v>
          </cell>
          <cell r="N37" t="str">
            <v>B</v>
          </cell>
          <cell r="O37">
            <v>7</v>
          </cell>
          <cell r="P37">
            <v>6560</v>
          </cell>
          <cell r="Q37">
            <v>3</v>
          </cell>
        </row>
        <row r="38">
          <cell r="B38" t="str">
            <v>GB Fishing sport Team - SEMA</v>
          </cell>
          <cell r="C38">
            <v>2284</v>
          </cell>
          <cell r="D38" t="str">
            <v>Janečka Martin</v>
          </cell>
          <cell r="E38" t="str">
            <v>F</v>
          </cell>
          <cell r="F38">
            <v>10</v>
          </cell>
          <cell r="G38">
            <v>5780</v>
          </cell>
          <cell r="H38">
            <v>3</v>
          </cell>
          <cell r="I38">
            <v>12600</v>
          </cell>
          <cell r="J38">
            <v>17</v>
          </cell>
          <cell r="K38">
            <v>8</v>
          </cell>
          <cell r="L38">
            <v>2284</v>
          </cell>
          <cell r="M38" t="str">
            <v>Janečka Martin</v>
          </cell>
          <cell r="N38" t="str">
            <v>B</v>
          </cell>
          <cell r="O38">
            <v>2</v>
          </cell>
          <cell r="P38">
            <v>4960</v>
          </cell>
          <cell r="Q38">
            <v>4</v>
          </cell>
          <cell r="R38">
            <v>9740</v>
          </cell>
          <cell r="S38">
            <v>22</v>
          </cell>
          <cell r="T38">
            <v>16</v>
          </cell>
        </row>
        <row r="39">
          <cell r="C39">
            <v>2592</v>
          </cell>
          <cell r="D39" t="str">
            <v>Malypetr Zdeněk</v>
          </cell>
          <cell r="E39" t="str">
            <v>B</v>
          </cell>
          <cell r="F39">
            <v>4</v>
          </cell>
          <cell r="G39">
            <v>1400</v>
          </cell>
          <cell r="H39">
            <v>10</v>
          </cell>
          <cell r="L39">
            <v>2592</v>
          </cell>
          <cell r="M39" t="str">
            <v>Malypetr Zdeněk</v>
          </cell>
          <cell r="N39" t="str">
            <v>F</v>
          </cell>
          <cell r="O39">
            <v>1</v>
          </cell>
          <cell r="P39">
            <v>200</v>
          </cell>
          <cell r="Q39">
            <v>11</v>
          </cell>
        </row>
        <row r="40">
          <cell r="C40">
            <v>2123</v>
          </cell>
          <cell r="D40" t="str">
            <v>Jurka Jiří</v>
          </cell>
          <cell r="E40" t="str">
            <v>D</v>
          </cell>
          <cell r="F40">
            <v>6</v>
          </cell>
          <cell r="G40">
            <v>5420</v>
          </cell>
          <cell r="H40">
            <v>4</v>
          </cell>
          <cell r="L40">
            <v>2123</v>
          </cell>
          <cell r="M40" t="str">
            <v>Jurka Jiří</v>
          </cell>
          <cell r="N40" t="str">
            <v>C</v>
          </cell>
          <cell r="O40">
            <v>6</v>
          </cell>
          <cell r="P40">
            <v>4580</v>
          </cell>
          <cell r="Q40">
            <v>7</v>
          </cell>
        </row>
        <row r="41">
          <cell r="B41" t="str">
            <v>Azbestus CZ Feeder team</v>
          </cell>
          <cell r="C41">
            <v>2043</v>
          </cell>
          <cell r="D41" t="str">
            <v>Šplíchal Daniel</v>
          </cell>
          <cell r="E41" t="str">
            <v>B</v>
          </cell>
          <cell r="F41">
            <v>6</v>
          </cell>
          <cell r="G41">
            <v>6180</v>
          </cell>
          <cell r="H41">
            <v>2</v>
          </cell>
          <cell r="I41">
            <v>15240</v>
          </cell>
          <cell r="J41">
            <v>11</v>
          </cell>
          <cell r="K41">
            <v>3</v>
          </cell>
          <cell r="L41">
            <v>2043</v>
          </cell>
          <cell r="M41" t="str">
            <v>Šplíchal Daniel</v>
          </cell>
          <cell r="N41" t="str">
            <v>D</v>
          </cell>
          <cell r="O41">
            <v>11</v>
          </cell>
          <cell r="P41">
            <v>760</v>
          </cell>
          <cell r="Q41">
            <v>9</v>
          </cell>
          <cell r="R41">
            <v>6660</v>
          </cell>
          <cell r="S41">
            <v>28</v>
          </cell>
          <cell r="T41">
            <v>20</v>
          </cell>
        </row>
        <row r="42">
          <cell r="C42">
            <v>1982</v>
          </cell>
          <cell r="D42" t="str">
            <v>Hahn Petr</v>
          </cell>
          <cell r="E42" t="str">
            <v>F</v>
          </cell>
          <cell r="F42">
            <v>2</v>
          </cell>
          <cell r="G42">
            <v>2780</v>
          </cell>
          <cell r="H42">
            <v>6</v>
          </cell>
          <cell r="L42">
            <v>1982</v>
          </cell>
          <cell r="M42" t="str">
            <v>Hahn Petr</v>
          </cell>
          <cell r="N42" t="str">
            <v>F</v>
          </cell>
          <cell r="O42">
            <v>11</v>
          </cell>
          <cell r="P42">
            <v>2920</v>
          </cell>
          <cell r="Q42">
            <v>6</v>
          </cell>
        </row>
        <row r="43">
          <cell r="C43">
            <v>1080</v>
          </cell>
          <cell r="D43" t="str">
            <v>Pavelka Viktor</v>
          </cell>
          <cell r="E43" t="str">
            <v>D</v>
          </cell>
          <cell r="F43">
            <v>3</v>
          </cell>
          <cell r="G43">
            <v>6280</v>
          </cell>
          <cell r="H43">
            <v>3</v>
          </cell>
          <cell r="L43">
            <v>1080</v>
          </cell>
          <cell r="M43" t="str">
            <v>Pavelka Viktor</v>
          </cell>
          <cell r="N43" t="str">
            <v>A</v>
          </cell>
          <cell r="O43">
            <v>10</v>
          </cell>
          <cell r="P43">
            <v>2980</v>
          </cell>
          <cell r="Q43">
            <v>13</v>
          </cell>
        </row>
        <row r="44">
          <cell r="B44" t="str">
            <v>LOVCI 007</v>
          </cell>
          <cell r="C44">
            <v>2309</v>
          </cell>
          <cell r="D44" t="str">
            <v>Kasl Luboš</v>
          </cell>
          <cell r="E44" t="str">
            <v>C</v>
          </cell>
          <cell r="F44">
            <v>6</v>
          </cell>
          <cell r="G44">
            <v>5960</v>
          </cell>
          <cell r="H44">
            <v>1</v>
          </cell>
          <cell r="I44">
            <v>6780</v>
          </cell>
          <cell r="J44">
            <v>21</v>
          </cell>
          <cell r="K44">
            <v>13</v>
          </cell>
          <cell r="L44">
            <v>2309</v>
          </cell>
          <cell r="M44" t="str">
            <v>Kasl Luboš</v>
          </cell>
          <cell r="N44" t="str">
            <v>D</v>
          </cell>
          <cell r="O44">
            <v>10</v>
          </cell>
          <cell r="P44">
            <v>9940</v>
          </cell>
          <cell r="Q44">
            <v>1</v>
          </cell>
          <cell r="R44">
            <v>15290</v>
          </cell>
          <cell r="S44">
            <v>19</v>
          </cell>
          <cell r="T44">
            <v>11</v>
          </cell>
        </row>
        <row r="45">
          <cell r="C45">
            <v>2336</v>
          </cell>
          <cell r="D45" t="str">
            <v>Podrápský Petr</v>
          </cell>
          <cell r="E45" t="str">
            <v>B</v>
          </cell>
          <cell r="F45">
            <v>10</v>
          </cell>
          <cell r="G45">
            <v>380</v>
          </cell>
          <cell r="H45">
            <v>11</v>
          </cell>
          <cell r="L45">
            <v>2336</v>
          </cell>
          <cell r="M45" t="str">
            <v>Podrápský Petr</v>
          </cell>
          <cell r="N45" t="str">
            <v>A</v>
          </cell>
          <cell r="O45">
            <v>13</v>
          </cell>
          <cell r="P45">
            <v>4890</v>
          </cell>
          <cell r="Q45">
            <v>8</v>
          </cell>
        </row>
        <row r="46">
          <cell r="C46">
            <v>2563</v>
          </cell>
          <cell r="D46" t="str">
            <v>Vildmon Karel</v>
          </cell>
          <cell r="E46" t="str">
            <v>F</v>
          </cell>
          <cell r="F46">
            <v>7</v>
          </cell>
          <cell r="G46">
            <v>440</v>
          </cell>
          <cell r="H46">
            <v>9</v>
          </cell>
          <cell r="L46">
            <v>2563</v>
          </cell>
          <cell r="M46" t="str">
            <v>Vildmon Karel</v>
          </cell>
          <cell r="N46" t="str">
            <v>F</v>
          </cell>
          <cell r="O46">
            <v>3</v>
          </cell>
          <cell r="P46">
            <v>460</v>
          </cell>
          <cell r="Q46">
            <v>10</v>
          </cell>
        </row>
        <row r="47">
          <cell r="B47" t="str">
            <v>RC Karasi Olomouc</v>
          </cell>
          <cell r="C47">
            <v>2315</v>
          </cell>
          <cell r="D47" t="str">
            <v>Babica Ladislav</v>
          </cell>
          <cell r="E47" t="str">
            <v>B</v>
          </cell>
          <cell r="F47">
            <v>2</v>
          </cell>
          <cell r="G47">
            <v>1680</v>
          </cell>
          <cell r="H47">
            <v>8</v>
          </cell>
          <cell r="I47">
            <v>2400</v>
          </cell>
          <cell r="J47">
            <v>30</v>
          </cell>
          <cell r="K47">
            <v>22</v>
          </cell>
          <cell r="L47">
            <v>2315</v>
          </cell>
          <cell r="M47" t="str">
            <v>Babica Ladislav</v>
          </cell>
          <cell r="N47" t="str">
            <v>E</v>
          </cell>
          <cell r="O47">
            <v>8</v>
          </cell>
          <cell r="P47">
            <v>5480</v>
          </cell>
          <cell r="Q47">
            <v>1</v>
          </cell>
          <cell r="R47">
            <v>18170</v>
          </cell>
          <cell r="S47">
            <v>11</v>
          </cell>
          <cell r="T47">
            <v>4</v>
          </cell>
        </row>
        <row r="48">
          <cell r="C48">
            <v>2317</v>
          </cell>
          <cell r="D48" t="str">
            <v>Peřina Josef</v>
          </cell>
          <cell r="E48" t="str">
            <v>E</v>
          </cell>
          <cell r="F48">
            <v>10</v>
          </cell>
          <cell r="G48">
            <v>260</v>
          </cell>
          <cell r="H48">
            <v>10</v>
          </cell>
          <cell r="L48">
            <v>2317</v>
          </cell>
          <cell r="M48" t="str">
            <v>Peřina Josef</v>
          </cell>
          <cell r="N48" t="str">
            <v>A</v>
          </cell>
          <cell r="O48">
            <v>11</v>
          </cell>
          <cell r="P48">
            <v>7230</v>
          </cell>
          <cell r="Q48">
            <v>5</v>
          </cell>
        </row>
        <row r="49">
          <cell r="C49" t="str">
            <v>N056</v>
          </cell>
          <cell r="D49" t="str">
            <v>Šimek Ladislav</v>
          </cell>
          <cell r="E49" t="str">
            <v>D</v>
          </cell>
          <cell r="F49">
            <v>1</v>
          </cell>
          <cell r="G49">
            <v>460</v>
          </cell>
          <cell r="H49">
            <v>12</v>
          </cell>
          <cell r="L49" t="str">
            <v>N056</v>
          </cell>
          <cell r="M49" t="str">
            <v>Šimek Ladislav</v>
          </cell>
          <cell r="N49" t="str">
            <v>C</v>
          </cell>
          <cell r="O49">
            <v>8</v>
          </cell>
          <cell r="P49">
            <v>5460</v>
          </cell>
          <cell r="Q49">
            <v>5</v>
          </cell>
        </row>
        <row r="50">
          <cell r="B50" t="str">
            <v>KS FISH TEAM</v>
          </cell>
          <cell r="C50">
            <v>969</v>
          </cell>
          <cell r="D50" t="str">
            <v>Kalenský Petr</v>
          </cell>
          <cell r="E50" t="str">
            <v>D</v>
          </cell>
          <cell r="F50">
            <v>5</v>
          </cell>
          <cell r="G50">
            <v>1200</v>
          </cell>
          <cell r="H50">
            <v>7</v>
          </cell>
          <cell r="I50">
            <v>5360</v>
          </cell>
          <cell r="J50">
            <v>23</v>
          </cell>
          <cell r="K50">
            <v>16</v>
          </cell>
          <cell r="L50">
            <v>969</v>
          </cell>
          <cell r="M50" t="str">
            <v>Kalenský Petr</v>
          </cell>
          <cell r="N50" t="str">
            <v>D</v>
          </cell>
          <cell r="O50">
            <v>4</v>
          </cell>
          <cell r="P50">
            <v>680</v>
          </cell>
          <cell r="Q50">
            <v>10</v>
          </cell>
          <cell r="R50">
            <v>10840</v>
          </cell>
          <cell r="S50">
            <v>21</v>
          </cell>
          <cell r="T50">
            <v>13</v>
          </cell>
        </row>
        <row r="51">
          <cell r="C51">
            <v>345</v>
          </cell>
          <cell r="D51" t="str">
            <v>Dušánek Bohuslav</v>
          </cell>
          <cell r="E51" t="str">
            <v>F</v>
          </cell>
          <cell r="F51">
            <v>4</v>
          </cell>
          <cell r="G51">
            <v>3540</v>
          </cell>
          <cell r="H51">
            <v>5</v>
          </cell>
          <cell r="L51">
            <v>345</v>
          </cell>
          <cell r="M51" t="str">
            <v>Dušánek Bohuslav</v>
          </cell>
          <cell r="N51" t="str">
            <v>A</v>
          </cell>
          <cell r="O51">
            <v>12</v>
          </cell>
          <cell r="P51">
            <v>4780</v>
          </cell>
          <cell r="Q51">
            <v>9</v>
          </cell>
        </row>
        <row r="52">
          <cell r="C52">
            <v>2389</v>
          </cell>
          <cell r="D52" t="str">
            <v>Šajerman Vladimír</v>
          </cell>
          <cell r="E52" t="str">
            <v>A</v>
          </cell>
          <cell r="F52">
            <v>6</v>
          </cell>
          <cell r="G52">
            <v>620</v>
          </cell>
          <cell r="H52">
            <v>11</v>
          </cell>
          <cell r="L52">
            <v>2389</v>
          </cell>
          <cell r="M52" t="str">
            <v>Šajerman Vladimír</v>
          </cell>
          <cell r="N52" t="str">
            <v>E</v>
          </cell>
          <cell r="O52">
            <v>2</v>
          </cell>
          <cell r="P52">
            <v>5380</v>
          </cell>
          <cell r="Q52">
            <v>2</v>
          </cell>
        </row>
        <row r="53">
          <cell r="B53" t="str">
            <v>K&amp;K Servis Feeder Team Carpio</v>
          </cell>
          <cell r="C53">
            <v>2368</v>
          </cell>
          <cell r="D53" t="str">
            <v>Bradna Ladislav ml.</v>
          </cell>
          <cell r="E53" t="str">
            <v>A</v>
          </cell>
          <cell r="F53">
            <v>8</v>
          </cell>
          <cell r="G53">
            <v>280</v>
          </cell>
          <cell r="H53">
            <v>12</v>
          </cell>
          <cell r="I53">
            <v>1200</v>
          </cell>
          <cell r="J53">
            <v>32.5</v>
          </cell>
          <cell r="K53">
            <v>24</v>
          </cell>
          <cell r="L53">
            <v>2368</v>
          </cell>
          <cell r="M53" t="str">
            <v>Bradna Ladislav ml.</v>
          </cell>
          <cell r="N53" t="str">
            <v>B</v>
          </cell>
          <cell r="O53">
            <v>6</v>
          </cell>
          <cell r="P53">
            <v>7200</v>
          </cell>
          <cell r="Q53">
            <v>2</v>
          </cell>
          <cell r="R53">
            <v>14140</v>
          </cell>
          <cell r="S53">
            <v>13</v>
          </cell>
          <cell r="T53">
            <v>6</v>
          </cell>
        </row>
        <row r="54">
          <cell r="C54">
            <v>2593</v>
          </cell>
          <cell r="D54" t="str">
            <v>Bradna Ladislav st.</v>
          </cell>
          <cell r="E54" t="str">
            <v>D</v>
          </cell>
          <cell r="F54">
            <v>2</v>
          </cell>
          <cell r="G54">
            <v>560</v>
          </cell>
          <cell r="H54">
            <v>10.5</v>
          </cell>
          <cell r="L54">
            <v>2593</v>
          </cell>
          <cell r="M54" t="str">
            <v>Bradna Ladislav st.</v>
          </cell>
          <cell r="N54" t="str">
            <v>E</v>
          </cell>
          <cell r="O54">
            <v>12</v>
          </cell>
          <cell r="P54">
            <v>3300</v>
          </cell>
          <cell r="Q54">
            <v>3</v>
          </cell>
        </row>
        <row r="55">
          <cell r="C55">
            <v>617</v>
          </cell>
          <cell r="D55" t="str">
            <v>Vinař René</v>
          </cell>
          <cell r="E55" t="str">
            <v>F</v>
          </cell>
          <cell r="F55">
            <v>5</v>
          </cell>
          <cell r="G55">
            <v>360</v>
          </cell>
          <cell r="H55">
            <v>10</v>
          </cell>
          <cell r="L55">
            <v>617</v>
          </cell>
          <cell r="M55" t="str">
            <v>Vinař René</v>
          </cell>
          <cell r="N55" t="str">
            <v>C</v>
          </cell>
          <cell r="O55">
            <v>13</v>
          </cell>
          <cell r="P55">
            <v>3640</v>
          </cell>
          <cell r="Q55">
            <v>8</v>
          </cell>
        </row>
        <row r="56">
          <cell r="B56" t="str">
            <v>Royal Bait Feeder Team</v>
          </cell>
          <cell r="C56">
            <v>2263</v>
          </cell>
          <cell r="D56" t="str">
            <v>Kabourek Václav</v>
          </cell>
          <cell r="E56" t="str">
            <v>D</v>
          </cell>
          <cell r="F56">
            <v>10</v>
          </cell>
          <cell r="G56">
            <v>1760</v>
          </cell>
          <cell r="H56">
            <v>5</v>
          </cell>
          <cell r="I56">
            <v>5720</v>
          </cell>
          <cell r="J56">
            <v>18</v>
          </cell>
          <cell r="K56">
            <v>11</v>
          </cell>
          <cell r="L56">
            <v>2263</v>
          </cell>
          <cell r="M56" t="str">
            <v>Kabourek Václav</v>
          </cell>
          <cell r="N56" t="str">
            <v>C</v>
          </cell>
          <cell r="O56">
            <v>11</v>
          </cell>
          <cell r="P56">
            <v>720</v>
          </cell>
          <cell r="Q56">
            <v>12</v>
          </cell>
          <cell r="R56">
            <v>4520</v>
          </cell>
          <cell r="S56">
            <v>28</v>
          </cell>
          <cell r="T56">
            <v>20</v>
          </cell>
        </row>
        <row r="57">
          <cell r="C57">
            <v>2258</v>
          </cell>
          <cell r="D57" t="str">
            <v>Lacina David</v>
          </cell>
          <cell r="E57" t="str">
            <v>E</v>
          </cell>
          <cell r="F57">
            <v>1</v>
          </cell>
          <cell r="G57">
            <v>2440</v>
          </cell>
          <cell r="H57">
            <v>4</v>
          </cell>
          <cell r="L57">
            <v>2258</v>
          </cell>
          <cell r="M57" t="str">
            <v>Lacina David</v>
          </cell>
          <cell r="N57" t="str">
            <v>B</v>
          </cell>
          <cell r="O57">
            <v>4</v>
          </cell>
          <cell r="P57">
            <v>3140</v>
          </cell>
          <cell r="Q57">
            <v>7</v>
          </cell>
        </row>
        <row r="58">
          <cell r="C58">
            <v>2394</v>
          </cell>
          <cell r="D58" t="str">
            <v>Vlček Zdeněk</v>
          </cell>
          <cell r="E58" t="str">
            <v>A</v>
          </cell>
          <cell r="F58">
            <v>11</v>
          </cell>
          <cell r="G58">
            <v>1520</v>
          </cell>
          <cell r="H58">
            <v>9</v>
          </cell>
          <cell r="L58">
            <v>2394</v>
          </cell>
          <cell r="M58" t="str">
            <v>Vlček Zdeněk</v>
          </cell>
          <cell r="N58" t="str">
            <v>E</v>
          </cell>
          <cell r="O58">
            <v>7</v>
          </cell>
          <cell r="P58">
            <v>660</v>
          </cell>
          <cell r="Q58">
            <v>9</v>
          </cell>
        </row>
        <row r="59">
          <cell r="B59" t="str">
            <v>Kukající vlci FEEDER TEAM</v>
          </cell>
          <cell r="C59">
            <v>2338</v>
          </cell>
          <cell r="D59" t="str">
            <v>Franc Tomáš</v>
          </cell>
          <cell r="E59" t="str">
            <v>C</v>
          </cell>
          <cell r="F59">
            <v>13</v>
          </cell>
          <cell r="G59">
            <v>0</v>
          </cell>
          <cell r="H59">
            <v>11.5</v>
          </cell>
          <cell r="I59">
            <v>5720</v>
          </cell>
          <cell r="J59">
            <v>22.5</v>
          </cell>
          <cell r="K59">
            <v>15</v>
          </cell>
          <cell r="L59">
            <v>2338</v>
          </cell>
          <cell r="M59" t="str">
            <v>Franc Tomáš</v>
          </cell>
          <cell r="N59" t="str">
            <v>E</v>
          </cell>
          <cell r="O59">
            <v>4</v>
          </cell>
          <cell r="P59">
            <v>1280</v>
          </cell>
          <cell r="Q59">
            <v>6</v>
          </cell>
          <cell r="R59">
            <v>3740</v>
          </cell>
          <cell r="S59">
            <v>24</v>
          </cell>
          <cell r="T59">
            <v>17</v>
          </cell>
        </row>
        <row r="60">
          <cell r="C60">
            <v>2327</v>
          </cell>
          <cell r="D60" t="str">
            <v>Douša Jan</v>
          </cell>
          <cell r="E60" t="str">
            <v>F</v>
          </cell>
          <cell r="F60">
            <v>1</v>
          </cell>
          <cell r="G60">
            <v>2040</v>
          </cell>
          <cell r="H60">
            <v>7</v>
          </cell>
          <cell r="L60">
            <v>2327</v>
          </cell>
          <cell r="M60" t="str">
            <v>Douša Jan</v>
          </cell>
          <cell r="N60" t="str">
            <v>D</v>
          </cell>
          <cell r="O60">
            <v>1</v>
          </cell>
          <cell r="P60">
            <v>1980</v>
          </cell>
          <cell r="Q60">
            <v>6</v>
          </cell>
        </row>
        <row r="61">
          <cell r="C61">
            <v>2319</v>
          </cell>
          <cell r="D61" t="str">
            <v>Surgota Juraj</v>
          </cell>
          <cell r="E61" t="str">
            <v>A</v>
          </cell>
          <cell r="F61">
            <v>3</v>
          </cell>
          <cell r="G61">
            <v>3680</v>
          </cell>
          <cell r="H61">
            <v>4</v>
          </cell>
          <cell r="L61">
            <v>2319</v>
          </cell>
          <cell r="M61" t="str">
            <v>Surgota Juraj</v>
          </cell>
          <cell r="N61" t="str">
            <v>B</v>
          </cell>
          <cell r="O61">
            <v>3</v>
          </cell>
          <cell r="P61">
            <v>480</v>
          </cell>
          <cell r="Q61">
            <v>12</v>
          </cell>
        </row>
        <row r="62">
          <cell r="B62" t="str">
            <v>LADY´S Feeder Team</v>
          </cell>
          <cell r="C62">
            <v>2573</v>
          </cell>
          <cell r="D62" t="str">
            <v>Literová Barbora</v>
          </cell>
          <cell r="E62" t="str">
            <v>B</v>
          </cell>
          <cell r="F62">
            <v>12</v>
          </cell>
          <cell r="G62">
            <v>2280</v>
          </cell>
          <cell r="H62">
            <v>6</v>
          </cell>
          <cell r="I62">
            <v>3280</v>
          </cell>
          <cell r="J62">
            <v>23</v>
          </cell>
          <cell r="K62">
            <v>16</v>
          </cell>
          <cell r="L62">
            <v>2573</v>
          </cell>
          <cell r="M62" t="str">
            <v>Literová Barbora</v>
          </cell>
          <cell r="N62" t="str">
            <v>F</v>
          </cell>
          <cell r="O62">
            <v>4</v>
          </cell>
          <cell r="P62">
            <v>1580</v>
          </cell>
          <cell r="Q62">
            <v>8</v>
          </cell>
          <cell r="R62">
            <v>7580</v>
          </cell>
          <cell r="S62">
            <v>24</v>
          </cell>
          <cell r="T62">
            <v>17</v>
          </cell>
        </row>
        <row r="63">
          <cell r="C63">
            <v>2512</v>
          </cell>
          <cell r="D63" t="str">
            <v>Miháliková Diana</v>
          </cell>
          <cell r="E63" t="str">
            <v>C</v>
          </cell>
          <cell r="F63">
            <v>9</v>
          </cell>
          <cell r="G63">
            <v>600</v>
          </cell>
          <cell r="H63">
            <v>8</v>
          </cell>
          <cell r="L63">
            <v>2512</v>
          </cell>
          <cell r="M63" t="str">
            <v>Miháliková Diana</v>
          </cell>
          <cell r="N63" t="str">
            <v>C</v>
          </cell>
          <cell r="O63">
            <v>4</v>
          </cell>
          <cell r="P63">
            <v>1080</v>
          </cell>
          <cell r="Q63">
            <v>11</v>
          </cell>
        </row>
        <row r="64">
          <cell r="C64">
            <v>1324</v>
          </cell>
          <cell r="D64" t="str">
            <v>Srbová Radana</v>
          </cell>
          <cell r="E64" t="str">
            <v>E</v>
          </cell>
          <cell r="F64">
            <v>12</v>
          </cell>
          <cell r="G64">
            <v>400</v>
          </cell>
          <cell r="H64">
            <v>9</v>
          </cell>
          <cell r="L64">
            <v>1324</v>
          </cell>
          <cell r="M64" t="str">
            <v>Srbová Radana</v>
          </cell>
          <cell r="N64" t="str">
            <v>B</v>
          </cell>
          <cell r="O64">
            <v>9</v>
          </cell>
          <cell r="P64">
            <v>4920</v>
          </cell>
          <cell r="Q64">
            <v>5</v>
          </cell>
        </row>
        <row r="65">
          <cell r="B65" t="str">
            <v>MIDDY FEEDER TEAM</v>
          </cell>
          <cell r="C65">
            <v>753</v>
          </cell>
          <cell r="D65" t="str">
            <v>Koubek František</v>
          </cell>
          <cell r="E65" t="str">
            <v>E</v>
          </cell>
          <cell r="F65">
            <v>2</v>
          </cell>
          <cell r="G65">
            <v>140</v>
          </cell>
          <cell r="H65">
            <v>11</v>
          </cell>
          <cell r="I65">
            <v>1620</v>
          </cell>
          <cell r="J65">
            <v>31.5</v>
          </cell>
          <cell r="K65">
            <v>23</v>
          </cell>
          <cell r="L65">
            <v>753</v>
          </cell>
          <cell r="M65" t="str">
            <v>Koubek František</v>
          </cell>
          <cell r="N65" t="str">
            <v>F</v>
          </cell>
          <cell r="O65">
            <v>10</v>
          </cell>
          <cell r="P65">
            <v>1680</v>
          </cell>
          <cell r="Q65">
            <v>7</v>
          </cell>
          <cell r="R65">
            <v>8520</v>
          </cell>
          <cell r="S65">
            <v>20</v>
          </cell>
          <cell r="T65">
            <v>12</v>
          </cell>
        </row>
        <row r="66">
          <cell r="C66">
            <v>2261</v>
          </cell>
          <cell r="D66" t="str">
            <v>Matička Martin</v>
          </cell>
          <cell r="E66" t="str">
            <v>B</v>
          </cell>
          <cell r="F66">
            <v>3</v>
          </cell>
          <cell r="G66">
            <v>1480</v>
          </cell>
          <cell r="H66">
            <v>9</v>
          </cell>
          <cell r="L66">
            <v>2261</v>
          </cell>
          <cell r="M66" t="str">
            <v>Matička Martin</v>
          </cell>
          <cell r="N66" t="str">
            <v>D</v>
          </cell>
          <cell r="O66">
            <v>9</v>
          </cell>
          <cell r="P66">
            <v>6140</v>
          </cell>
          <cell r="Q66">
            <v>2</v>
          </cell>
        </row>
        <row r="67">
          <cell r="C67">
            <v>2260</v>
          </cell>
          <cell r="D67" t="str">
            <v>Brabec Petr</v>
          </cell>
          <cell r="E67" t="str">
            <v>C</v>
          </cell>
          <cell r="F67">
            <v>12</v>
          </cell>
          <cell r="G67">
            <v>0</v>
          </cell>
          <cell r="H67">
            <v>11.5</v>
          </cell>
          <cell r="L67">
            <v>2260</v>
          </cell>
          <cell r="M67" t="str">
            <v>Brabec Petr</v>
          </cell>
          <cell r="N67" t="str">
            <v>B</v>
          </cell>
          <cell r="O67">
            <v>5</v>
          </cell>
          <cell r="P67">
            <v>700</v>
          </cell>
          <cell r="Q67">
            <v>11</v>
          </cell>
        </row>
        <row r="68">
          <cell r="B68" t="str">
            <v>F-1 Karlovy Vary</v>
          </cell>
          <cell r="C68">
            <v>2286</v>
          </cell>
          <cell r="D68" t="str">
            <v>Tóth Petr</v>
          </cell>
          <cell r="E68" t="str">
            <v>D</v>
          </cell>
          <cell r="F68">
            <v>4</v>
          </cell>
          <cell r="G68">
            <v>6320</v>
          </cell>
          <cell r="H68">
            <v>2</v>
          </cell>
          <cell r="I68">
            <v>6620</v>
          </cell>
          <cell r="J68">
            <v>27</v>
          </cell>
          <cell r="K68">
            <v>20</v>
          </cell>
          <cell r="L68">
            <v>2286</v>
          </cell>
          <cell r="M68" t="str">
            <v>Tóth Petr</v>
          </cell>
          <cell r="N68" t="str">
            <v>C</v>
          </cell>
          <cell r="O68">
            <v>10</v>
          </cell>
          <cell r="P68">
            <v>1900</v>
          </cell>
          <cell r="Q68">
            <v>10</v>
          </cell>
          <cell r="R68">
            <v>9360</v>
          </cell>
          <cell r="S68">
            <v>25</v>
          </cell>
          <cell r="T68">
            <v>19</v>
          </cell>
        </row>
        <row r="69">
          <cell r="C69">
            <v>2285</v>
          </cell>
          <cell r="D69" t="str">
            <v>Dohnal Jozef</v>
          </cell>
          <cell r="E69" t="str">
            <v>E</v>
          </cell>
          <cell r="F69">
            <v>8</v>
          </cell>
          <cell r="G69">
            <v>0</v>
          </cell>
          <cell r="H69">
            <v>13</v>
          </cell>
          <cell r="L69">
            <v>2285</v>
          </cell>
          <cell r="M69" t="str">
            <v>Dohnal Jozef</v>
          </cell>
          <cell r="N69" t="str">
            <v>E</v>
          </cell>
          <cell r="O69">
            <v>13</v>
          </cell>
          <cell r="P69">
            <v>100</v>
          </cell>
          <cell r="Q69">
            <v>12</v>
          </cell>
        </row>
        <row r="70">
          <cell r="C70">
            <v>2287</v>
          </cell>
          <cell r="D70" t="str">
            <v>Panocha Josef</v>
          </cell>
          <cell r="E70" t="str">
            <v>B</v>
          </cell>
          <cell r="F70">
            <v>1</v>
          </cell>
          <cell r="G70">
            <v>300</v>
          </cell>
          <cell r="H70">
            <v>12</v>
          </cell>
          <cell r="L70">
            <v>2287</v>
          </cell>
          <cell r="M70" t="str">
            <v>Panocha Josef</v>
          </cell>
          <cell r="N70" t="str">
            <v>A</v>
          </cell>
          <cell r="O70">
            <v>6</v>
          </cell>
          <cell r="P70">
            <v>7360</v>
          </cell>
          <cell r="Q70">
            <v>3</v>
          </cell>
        </row>
        <row r="71">
          <cell r="B71" t="str">
            <v>FEEDER TEAM Znojmo</v>
          </cell>
          <cell r="C71">
            <v>2366</v>
          </cell>
          <cell r="D71" t="str">
            <v>Vaněk Lukáš</v>
          </cell>
          <cell r="E71" t="str">
            <v>B</v>
          </cell>
          <cell r="F71">
            <v>7</v>
          </cell>
          <cell r="G71">
            <v>2260</v>
          </cell>
          <cell r="H71">
            <v>7</v>
          </cell>
          <cell r="I71">
            <v>4080</v>
          </cell>
          <cell r="J71">
            <v>24.5</v>
          </cell>
          <cell r="K71">
            <v>19</v>
          </cell>
          <cell r="L71">
            <v>2366</v>
          </cell>
          <cell r="M71" t="str">
            <v>Vaněk Lukáš</v>
          </cell>
          <cell r="N71" t="str">
            <v>A</v>
          </cell>
          <cell r="O71">
            <v>1</v>
          </cell>
          <cell r="P71">
            <v>3000</v>
          </cell>
          <cell r="Q71">
            <v>12</v>
          </cell>
          <cell r="R71">
            <v>4840</v>
          </cell>
          <cell r="S71">
            <v>28</v>
          </cell>
          <cell r="T71">
            <v>20</v>
          </cell>
        </row>
        <row r="72">
          <cell r="C72">
            <v>974</v>
          </cell>
          <cell r="D72" t="str">
            <v>Pop Miroslav</v>
          </cell>
          <cell r="E72" t="str">
            <v>E</v>
          </cell>
          <cell r="F72">
            <v>6</v>
          </cell>
          <cell r="G72">
            <v>1260</v>
          </cell>
          <cell r="H72">
            <v>7</v>
          </cell>
          <cell r="L72">
            <v>974</v>
          </cell>
          <cell r="M72" t="str">
            <v>Pop Miroslav</v>
          </cell>
          <cell r="N72" t="str">
            <v>E</v>
          </cell>
          <cell r="O72">
            <v>5</v>
          </cell>
          <cell r="P72">
            <v>1440</v>
          </cell>
          <cell r="Q72">
            <v>5</v>
          </cell>
        </row>
        <row r="73">
          <cell r="C73">
            <v>2359</v>
          </cell>
          <cell r="D73" t="str">
            <v>Kafka Vojtěch</v>
          </cell>
          <cell r="E73" t="str">
            <v>D</v>
          </cell>
          <cell r="F73">
            <v>12</v>
          </cell>
          <cell r="G73">
            <v>560</v>
          </cell>
          <cell r="H73">
            <v>10.5</v>
          </cell>
          <cell r="L73">
            <v>2359</v>
          </cell>
          <cell r="M73" t="str">
            <v>Kafka Vojtěch</v>
          </cell>
          <cell r="N73" t="str">
            <v>D</v>
          </cell>
          <cell r="O73">
            <v>2</v>
          </cell>
          <cell r="P73">
            <v>400</v>
          </cell>
          <cell r="Q73">
            <v>11</v>
          </cell>
        </row>
        <row r="74">
          <cell r="B74" t="str">
            <v>VITALITA Ostrava</v>
          </cell>
          <cell r="C74">
            <v>1800</v>
          </cell>
          <cell r="D74" t="str">
            <v>Andrýsek Petr</v>
          </cell>
          <cell r="E74" t="str">
            <v>A</v>
          </cell>
          <cell r="F74">
            <v>5</v>
          </cell>
          <cell r="G74">
            <v>4420</v>
          </cell>
          <cell r="H74">
            <v>3</v>
          </cell>
          <cell r="I74">
            <v>8900</v>
          </cell>
          <cell r="J74">
            <v>17</v>
          </cell>
          <cell r="K74">
            <v>8</v>
          </cell>
          <cell r="L74">
            <v>1800</v>
          </cell>
          <cell r="M74" t="str">
            <v>Andrýsek Petr</v>
          </cell>
          <cell r="N74" t="str">
            <v>A</v>
          </cell>
          <cell r="O74">
            <v>7</v>
          </cell>
          <cell r="P74">
            <v>3940</v>
          </cell>
          <cell r="Q74">
            <v>11</v>
          </cell>
          <cell r="R74">
            <v>4260</v>
          </cell>
          <cell r="S74">
            <v>37</v>
          </cell>
          <cell r="T74">
            <v>25</v>
          </cell>
        </row>
        <row r="75">
          <cell r="C75">
            <v>243</v>
          </cell>
          <cell r="D75" t="str">
            <v>Blaščikovič David</v>
          </cell>
          <cell r="E75" t="str">
            <v>C</v>
          </cell>
          <cell r="F75">
            <v>7</v>
          </cell>
          <cell r="G75">
            <v>4160</v>
          </cell>
          <cell r="H75">
            <v>3</v>
          </cell>
          <cell r="L75">
            <v>243</v>
          </cell>
          <cell r="M75" t="str">
            <v>Blaščikovič David</v>
          </cell>
          <cell r="N75" t="str">
            <v>C</v>
          </cell>
          <cell r="O75">
            <v>12</v>
          </cell>
          <cell r="P75">
            <v>320</v>
          </cell>
          <cell r="Q75">
            <v>13</v>
          </cell>
        </row>
        <row r="76">
          <cell r="C76">
            <v>1114</v>
          </cell>
          <cell r="D76" t="str">
            <v>Lisník Petr</v>
          </cell>
          <cell r="E76" t="str">
            <v>F</v>
          </cell>
          <cell r="F76">
            <v>8</v>
          </cell>
          <cell r="G76">
            <v>320</v>
          </cell>
          <cell r="H76">
            <v>11</v>
          </cell>
          <cell r="L76">
            <v>1114</v>
          </cell>
          <cell r="M76" t="str">
            <v>Lisník Petr</v>
          </cell>
          <cell r="N76" t="str">
            <v>E</v>
          </cell>
          <cell r="O76">
            <v>9</v>
          </cell>
          <cell r="P76">
            <v>0</v>
          </cell>
          <cell r="Q76">
            <v>13</v>
          </cell>
        </row>
        <row r="77">
          <cell r="B77" t="str">
            <v>ÚSMP ČRS-MO Braník</v>
          </cell>
          <cell r="C77">
            <v>1086</v>
          </cell>
          <cell r="D77" t="str">
            <v>Kuchař Petr</v>
          </cell>
          <cell r="E77" t="str">
            <v>A</v>
          </cell>
          <cell r="F77">
            <v>10</v>
          </cell>
          <cell r="G77">
            <v>100</v>
          </cell>
          <cell r="H77">
            <v>13</v>
          </cell>
          <cell r="I77">
            <v>980</v>
          </cell>
          <cell r="J77">
            <v>32.5</v>
          </cell>
          <cell r="K77">
            <v>24</v>
          </cell>
          <cell r="L77">
            <v>1086</v>
          </cell>
          <cell r="M77" t="str">
            <v>Kuchař Petr</v>
          </cell>
          <cell r="N77" t="str">
            <v>E</v>
          </cell>
          <cell r="O77">
            <v>1</v>
          </cell>
          <cell r="P77">
            <v>440</v>
          </cell>
          <cell r="Q77">
            <v>11</v>
          </cell>
          <cell r="R77">
            <v>4480</v>
          </cell>
          <cell r="S77">
            <v>29</v>
          </cell>
          <cell r="T77">
            <v>23</v>
          </cell>
        </row>
        <row r="78">
          <cell r="C78">
            <v>1129</v>
          </cell>
          <cell r="D78" t="str">
            <v>Hlína Václav</v>
          </cell>
          <cell r="E78" t="str">
            <v>C</v>
          </cell>
          <cell r="F78">
            <v>11</v>
          </cell>
          <cell r="G78">
            <v>0</v>
          </cell>
          <cell r="H78">
            <v>11.5</v>
          </cell>
          <cell r="L78">
            <v>1129</v>
          </cell>
          <cell r="M78" t="str">
            <v>Hlína Václav</v>
          </cell>
          <cell r="N78" t="str">
            <v>B</v>
          </cell>
          <cell r="O78">
            <v>1</v>
          </cell>
          <cell r="P78">
            <v>1940</v>
          </cell>
          <cell r="Q78">
            <v>9</v>
          </cell>
        </row>
        <row r="79">
          <cell r="C79">
            <v>2367</v>
          </cell>
          <cell r="D79" t="str">
            <v>Hrubant Petr</v>
          </cell>
          <cell r="E79" t="str">
            <v>E</v>
          </cell>
          <cell r="F79">
            <v>5</v>
          </cell>
          <cell r="G79">
            <v>880</v>
          </cell>
          <cell r="H79">
            <v>8</v>
          </cell>
          <cell r="L79">
            <v>2367</v>
          </cell>
          <cell r="M79" t="str">
            <v>Hrubant Petr</v>
          </cell>
          <cell r="N79" t="str">
            <v>C</v>
          </cell>
          <cell r="O79">
            <v>2</v>
          </cell>
          <cell r="P79">
            <v>2100</v>
          </cell>
          <cell r="Q79">
            <v>9</v>
          </cell>
        </row>
        <row r="80">
          <cell r="B80" t="str">
            <v>Black Bass</v>
          </cell>
          <cell r="C80">
            <v>2344</v>
          </cell>
          <cell r="D80" t="str">
            <v>Kabrhel Pavel</v>
          </cell>
          <cell r="E80" t="str">
            <v>C</v>
          </cell>
          <cell r="F80">
            <v>2</v>
          </cell>
          <cell r="G80">
            <v>0</v>
          </cell>
          <cell r="H80">
            <v>11.5</v>
          </cell>
          <cell r="I80">
            <v>3360</v>
          </cell>
          <cell r="J80">
            <v>28.5</v>
          </cell>
          <cell r="K80">
            <v>21</v>
          </cell>
          <cell r="L80">
            <v>2344</v>
          </cell>
          <cell r="M80" t="str">
            <v>Kabrhel Pavel</v>
          </cell>
          <cell r="N80" t="str">
            <v>D</v>
          </cell>
          <cell r="O80">
            <v>7</v>
          </cell>
          <cell r="P80">
            <v>100</v>
          </cell>
          <cell r="Q80">
            <v>12</v>
          </cell>
          <cell r="R80">
            <v>1040</v>
          </cell>
          <cell r="S80">
            <v>34</v>
          </cell>
          <cell r="T80">
            <v>24</v>
          </cell>
        </row>
        <row r="81">
          <cell r="C81">
            <v>2342</v>
          </cell>
          <cell r="D81" t="str">
            <v>Kukelka Tomáš</v>
          </cell>
          <cell r="E81" t="str">
            <v>B</v>
          </cell>
          <cell r="F81">
            <v>8</v>
          </cell>
          <cell r="G81">
            <v>3360</v>
          </cell>
          <cell r="H81">
            <v>5</v>
          </cell>
          <cell r="L81">
            <v>2342</v>
          </cell>
          <cell r="M81" t="str">
            <v>Kukelka Tomáš</v>
          </cell>
          <cell r="N81" t="str">
            <v>B</v>
          </cell>
          <cell r="O81">
            <v>10</v>
          </cell>
          <cell r="P81">
            <v>940</v>
          </cell>
          <cell r="Q81">
            <v>10</v>
          </cell>
        </row>
        <row r="82">
          <cell r="C82" t="str">
            <v>N059</v>
          </cell>
          <cell r="D82" t="str">
            <v>Ambrož Petr</v>
          </cell>
          <cell r="E82" t="str">
            <v>F</v>
          </cell>
          <cell r="F82">
            <v>9</v>
          </cell>
          <cell r="G82">
            <v>0</v>
          </cell>
          <cell r="H82">
            <v>12</v>
          </cell>
          <cell r="L82" t="str">
            <v>N059</v>
          </cell>
          <cell r="M82" t="str">
            <v>Ambrož Petr</v>
          </cell>
          <cell r="N82" t="str">
            <v>F</v>
          </cell>
          <cell r="O82">
            <v>6</v>
          </cell>
          <cell r="P82">
            <v>0</v>
          </cell>
          <cell r="Q82">
            <v>12</v>
          </cell>
        </row>
        <row r="87">
          <cell r="D87" t="str">
            <v>Podpis garanta</v>
          </cell>
          <cell r="Q87" t="str">
            <v>Podpis hl. rozhodčího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ákladní list"/>
      <sheetName val="Výsledková listina"/>
      <sheetName val="Jednotlivci celkem"/>
      <sheetName val="1. závod"/>
      <sheetName val="2. závod"/>
      <sheetName val="Graf A-C"/>
      <sheetName val="Graf D-F"/>
      <sheetName val="Soupisky"/>
    </sheetNames>
    <sheetDataSet>
      <sheetData sheetId="1">
        <row r="2">
          <cell r="B2" t="str">
            <v>Místo konání: Labe, Mělník</v>
          </cell>
          <cell r="P2" t="str">
            <v>Pořadatel: RSK FeederKlub</v>
          </cell>
        </row>
        <row r="3">
          <cell r="B3" t="str">
            <v>Druh závodu: Mistrovství ČR 2007-LRU Feeder (4. kolo)</v>
          </cell>
          <cell r="P3" t="str">
            <v>Hlavní rozhodčí: Radana Srbová</v>
          </cell>
        </row>
        <row r="4">
          <cell r="B4" t="str">
            <v>Datum konání: 20.10.2007 - 21.10.2007</v>
          </cell>
        </row>
        <row r="5">
          <cell r="B5" t="str">
            <v>DRUŽSTVO</v>
          </cell>
          <cell r="C5" t="str">
            <v>1. Závod</v>
          </cell>
          <cell r="L5" t="str">
            <v>2. Závod</v>
          </cell>
        </row>
        <row r="6">
          <cell r="C6" t="str">
            <v>REG</v>
          </cell>
          <cell r="D6" t="str">
            <v>Příjmení jméno</v>
          </cell>
          <cell r="E6" t="str">
            <v>Sektor</v>
          </cell>
          <cell r="G6" t="str">
            <v>Jednotivci</v>
          </cell>
          <cell r="I6" t="str">
            <v>Družstva</v>
          </cell>
          <cell r="L6" t="str">
            <v>REG</v>
          </cell>
          <cell r="M6" t="str">
            <v>Příjmení jméno</v>
          </cell>
          <cell r="N6" t="str">
            <v>Sektor</v>
          </cell>
          <cell r="P6" t="str">
            <v>Jednotivci</v>
          </cell>
          <cell r="R6" t="str">
            <v>Družstva</v>
          </cell>
        </row>
        <row r="7">
          <cell r="E7" t="str">
            <v>sk</v>
          </cell>
          <cell r="F7" t="str">
            <v>čís</v>
          </cell>
          <cell r="G7" t="str">
            <v>CIPS</v>
          </cell>
          <cell r="H7" t="str">
            <v>um.</v>
          </cell>
          <cell r="I7" t="str">
            <v>CIPS</v>
          </cell>
          <cell r="J7" t="str">
            <v>Body</v>
          </cell>
          <cell r="K7" t="str">
            <v>Poř</v>
          </cell>
          <cell r="N7" t="str">
            <v>sk</v>
          </cell>
          <cell r="O7" t="str">
            <v>čís</v>
          </cell>
          <cell r="P7" t="str">
            <v>CIPS</v>
          </cell>
          <cell r="Q7" t="str">
            <v>um.</v>
          </cell>
          <cell r="R7" t="str">
            <v>CIPS</v>
          </cell>
          <cell r="S7" t="str">
            <v>Body</v>
          </cell>
          <cell r="T7" t="str">
            <v>Poř</v>
          </cell>
        </row>
        <row r="8">
          <cell r="B8" t="str">
            <v>KS FISH TEAM</v>
          </cell>
          <cell r="C8">
            <v>345</v>
          </cell>
          <cell r="D8" t="str">
            <v>Dušánek Bohuslav</v>
          </cell>
          <cell r="E8" t="str">
            <v>D</v>
          </cell>
          <cell r="F8">
            <v>11</v>
          </cell>
          <cell r="G8">
            <v>2050</v>
          </cell>
          <cell r="H8">
            <v>9</v>
          </cell>
          <cell r="I8">
            <v>4200</v>
          </cell>
          <cell r="J8">
            <v>24.5</v>
          </cell>
          <cell r="K8">
            <v>19</v>
          </cell>
          <cell r="L8">
            <v>345</v>
          </cell>
          <cell r="M8" t="str">
            <v>Dušánek Bohuslav</v>
          </cell>
          <cell r="N8" t="str">
            <v>A</v>
          </cell>
          <cell r="O8">
            <v>9</v>
          </cell>
          <cell r="P8">
            <v>2500</v>
          </cell>
          <cell r="Q8">
            <v>7</v>
          </cell>
          <cell r="R8">
            <v>3200</v>
          </cell>
          <cell r="S8">
            <v>24</v>
          </cell>
          <cell r="T8">
            <v>16</v>
          </cell>
        </row>
        <row r="9">
          <cell r="C9">
            <v>969</v>
          </cell>
          <cell r="D9" t="str">
            <v>Kalenský Petr</v>
          </cell>
          <cell r="E9" t="str">
            <v>F</v>
          </cell>
          <cell r="F9">
            <v>1</v>
          </cell>
          <cell r="G9">
            <v>600</v>
          </cell>
          <cell r="H9">
            <v>9</v>
          </cell>
          <cell r="L9">
            <v>969</v>
          </cell>
          <cell r="M9" t="str">
            <v>Kalenský Petr</v>
          </cell>
          <cell r="N9" t="str">
            <v>D</v>
          </cell>
          <cell r="O9">
            <v>3</v>
          </cell>
          <cell r="P9">
            <v>700</v>
          </cell>
          <cell r="Q9">
            <v>8</v>
          </cell>
        </row>
        <row r="10">
          <cell r="C10">
            <v>2389</v>
          </cell>
          <cell r="D10" t="str">
            <v>Šajerman Vladimír</v>
          </cell>
          <cell r="E10" t="str">
            <v>A</v>
          </cell>
          <cell r="F10">
            <v>8</v>
          </cell>
          <cell r="G10">
            <v>1550</v>
          </cell>
          <cell r="H10">
            <v>6.5</v>
          </cell>
          <cell r="L10">
            <v>2389</v>
          </cell>
          <cell r="M10" t="str">
            <v>Šajerman Vladimír</v>
          </cell>
          <cell r="N10" t="str">
            <v>E</v>
          </cell>
          <cell r="O10">
            <v>10</v>
          </cell>
          <cell r="P10">
            <v>0</v>
          </cell>
          <cell r="Q10">
            <v>9</v>
          </cell>
        </row>
        <row r="11">
          <cell r="B11" t="str">
            <v>RSK FeederKlub</v>
          </cell>
          <cell r="C11">
            <v>1321</v>
          </cell>
          <cell r="D11" t="str">
            <v>Srb Roman</v>
          </cell>
          <cell r="E11" t="str">
            <v>A</v>
          </cell>
          <cell r="F11">
            <v>1</v>
          </cell>
          <cell r="G11">
            <v>1550</v>
          </cell>
          <cell r="H11">
            <v>6.5</v>
          </cell>
          <cell r="I11">
            <v>7990</v>
          </cell>
          <cell r="J11">
            <v>13.5</v>
          </cell>
          <cell r="K11">
            <v>7</v>
          </cell>
          <cell r="L11">
            <v>1321</v>
          </cell>
          <cell r="M11" t="str">
            <v>Srb Roman</v>
          </cell>
          <cell r="N11" t="str">
            <v>C</v>
          </cell>
          <cell r="O11">
            <v>3</v>
          </cell>
          <cell r="P11">
            <v>3200</v>
          </cell>
          <cell r="Q11">
            <v>2</v>
          </cell>
          <cell r="R11">
            <v>8540</v>
          </cell>
          <cell r="S11">
            <v>10</v>
          </cell>
          <cell r="T11">
            <v>3</v>
          </cell>
        </row>
        <row r="12">
          <cell r="C12">
            <v>2266</v>
          </cell>
          <cell r="D12" t="str">
            <v>Březík Rudolf</v>
          </cell>
          <cell r="E12" t="str">
            <v>D</v>
          </cell>
          <cell r="F12">
            <v>5</v>
          </cell>
          <cell r="G12">
            <v>5000</v>
          </cell>
          <cell r="H12">
            <v>3</v>
          </cell>
          <cell r="L12">
            <v>2266</v>
          </cell>
          <cell r="M12" t="str">
            <v>Březík Rudolf</v>
          </cell>
          <cell r="N12" t="str">
            <v>E</v>
          </cell>
          <cell r="O12">
            <v>6</v>
          </cell>
          <cell r="P12">
            <v>1240</v>
          </cell>
          <cell r="Q12">
            <v>5</v>
          </cell>
        </row>
        <row r="13">
          <cell r="C13">
            <v>2347</v>
          </cell>
          <cell r="D13" t="str">
            <v>Rathouský Petr</v>
          </cell>
          <cell r="E13" t="str">
            <v>F</v>
          </cell>
          <cell r="F13">
            <v>2</v>
          </cell>
          <cell r="G13">
            <v>1440</v>
          </cell>
          <cell r="H13">
            <v>4</v>
          </cell>
          <cell r="L13">
            <v>2347</v>
          </cell>
          <cell r="M13" t="str">
            <v>Rathouský Petr</v>
          </cell>
          <cell r="N13" t="str">
            <v>A</v>
          </cell>
          <cell r="O13">
            <v>3</v>
          </cell>
          <cell r="P13">
            <v>4100</v>
          </cell>
          <cell r="Q13">
            <v>3</v>
          </cell>
        </row>
        <row r="14">
          <cell r="B14" t="str">
            <v>K&amp;K Servis Feeder Team Carpio</v>
          </cell>
          <cell r="C14">
            <v>617</v>
          </cell>
          <cell r="D14" t="str">
            <v>Vinař René</v>
          </cell>
          <cell r="E14" t="str">
            <v>A</v>
          </cell>
          <cell r="F14">
            <v>7</v>
          </cell>
          <cell r="G14">
            <v>3150</v>
          </cell>
          <cell r="H14">
            <v>1</v>
          </cell>
          <cell r="I14">
            <v>15270</v>
          </cell>
          <cell r="J14">
            <v>4</v>
          </cell>
          <cell r="K14">
            <v>1</v>
          </cell>
          <cell r="L14">
            <v>617</v>
          </cell>
          <cell r="M14" t="str">
            <v>Vinař René</v>
          </cell>
          <cell r="N14" t="str">
            <v>B</v>
          </cell>
          <cell r="O14">
            <v>11</v>
          </cell>
          <cell r="P14">
            <v>2900</v>
          </cell>
          <cell r="Q14">
            <v>4</v>
          </cell>
          <cell r="R14">
            <v>10430</v>
          </cell>
          <cell r="S14">
            <v>9</v>
          </cell>
          <cell r="T14">
            <v>2</v>
          </cell>
        </row>
        <row r="15">
          <cell r="C15">
            <v>2301</v>
          </cell>
          <cell r="D15" t="str">
            <v>Pelíšek František</v>
          </cell>
          <cell r="E15" t="str">
            <v>F</v>
          </cell>
          <cell r="F15">
            <v>11</v>
          </cell>
          <cell r="G15">
            <v>5120</v>
          </cell>
          <cell r="H15">
            <v>2</v>
          </cell>
          <cell r="L15">
            <v>2301</v>
          </cell>
          <cell r="M15" t="str">
            <v>Pelíšek František</v>
          </cell>
          <cell r="N15" t="str">
            <v>F</v>
          </cell>
          <cell r="O15">
            <v>4</v>
          </cell>
          <cell r="P15">
            <v>1880</v>
          </cell>
          <cell r="Q15">
            <v>3</v>
          </cell>
        </row>
        <row r="16">
          <cell r="C16">
            <v>2302</v>
          </cell>
          <cell r="D16" t="str">
            <v>Chalupa Ladislav</v>
          </cell>
          <cell r="E16" t="str">
            <v>D</v>
          </cell>
          <cell r="F16">
            <v>6</v>
          </cell>
          <cell r="G16">
            <v>7000</v>
          </cell>
          <cell r="H16">
            <v>1</v>
          </cell>
          <cell r="L16">
            <v>2302</v>
          </cell>
          <cell r="M16" t="str">
            <v>Chalupa Ladislav</v>
          </cell>
          <cell r="N16" t="str">
            <v>D</v>
          </cell>
          <cell r="O16">
            <v>1</v>
          </cell>
          <cell r="P16">
            <v>5650</v>
          </cell>
          <cell r="Q16">
            <v>2</v>
          </cell>
        </row>
        <row r="17">
          <cell r="B17" t="str">
            <v>RC Karasi Olomouc</v>
          </cell>
          <cell r="C17">
            <v>2315</v>
          </cell>
          <cell r="D17" t="str">
            <v>Babica Ladislav</v>
          </cell>
          <cell r="E17" t="str">
            <v>F</v>
          </cell>
          <cell r="F17">
            <v>4</v>
          </cell>
          <cell r="G17">
            <v>620</v>
          </cell>
          <cell r="H17">
            <v>8</v>
          </cell>
          <cell r="I17">
            <v>6170</v>
          </cell>
          <cell r="J17">
            <v>16</v>
          </cell>
          <cell r="K17">
            <v>8</v>
          </cell>
          <cell r="L17">
            <v>2315</v>
          </cell>
          <cell r="M17" t="str">
            <v>Babica Ladislav</v>
          </cell>
          <cell r="N17" t="str">
            <v>C</v>
          </cell>
          <cell r="O17">
            <v>8</v>
          </cell>
          <cell r="P17">
            <v>1550</v>
          </cell>
          <cell r="Q17">
            <v>6</v>
          </cell>
          <cell r="R17">
            <v>3500</v>
          </cell>
          <cell r="S17">
            <v>22</v>
          </cell>
          <cell r="T17">
            <v>14</v>
          </cell>
        </row>
        <row r="18">
          <cell r="C18">
            <v>2317</v>
          </cell>
          <cell r="D18" t="str">
            <v>Peřina Josef</v>
          </cell>
          <cell r="E18" t="str">
            <v>A</v>
          </cell>
          <cell r="F18">
            <v>5</v>
          </cell>
          <cell r="G18">
            <v>2700</v>
          </cell>
          <cell r="H18">
            <v>2</v>
          </cell>
          <cell r="L18">
            <v>2317</v>
          </cell>
          <cell r="M18" t="str">
            <v>Peřina Josef</v>
          </cell>
          <cell r="N18" t="str">
            <v>E</v>
          </cell>
          <cell r="O18">
            <v>3</v>
          </cell>
          <cell r="P18">
            <v>0</v>
          </cell>
          <cell r="Q18">
            <v>9</v>
          </cell>
        </row>
        <row r="19">
          <cell r="C19" t="str">
            <v>N060</v>
          </cell>
          <cell r="D19" t="str">
            <v>Utíkal Vojtěch</v>
          </cell>
          <cell r="E19" t="str">
            <v>D</v>
          </cell>
          <cell r="F19">
            <v>9</v>
          </cell>
          <cell r="G19">
            <v>2850</v>
          </cell>
          <cell r="H19">
            <v>6</v>
          </cell>
          <cell r="L19" t="str">
            <v>N060</v>
          </cell>
          <cell r="M19" t="str">
            <v>Utíkal Vojtěch</v>
          </cell>
          <cell r="N19" t="str">
            <v>B</v>
          </cell>
          <cell r="O19">
            <v>3</v>
          </cell>
          <cell r="P19">
            <v>1950</v>
          </cell>
          <cell r="Q19">
            <v>7</v>
          </cell>
        </row>
        <row r="20">
          <cell r="B20" t="str">
            <v>MIDDY FEEDER TEAM</v>
          </cell>
          <cell r="C20">
            <v>753</v>
          </cell>
          <cell r="D20" t="str">
            <v>Koubek František</v>
          </cell>
          <cell r="E20" t="str">
            <v>F</v>
          </cell>
          <cell r="F20">
            <v>5</v>
          </cell>
          <cell r="G20">
            <v>420</v>
          </cell>
          <cell r="H20">
            <v>10</v>
          </cell>
          <cell r="I20">
            <v>1970</v>
          </cell>
          <cell r="J20">
            <v>32</v>
          </cell>
          <cell r="K20">
            <v>23</v>
          </cell>
          <cell r="L20">
            <v>753</v>
          </cell>
          <cell r="M20" t="str">
            <v>Koubek František</v>
          </cell>
          <cell r="N20" t="str">
            <v>F</v>
          </cell>
          <cell r="O20">
            <v>2</v>
          </cell>
          <cell r="P20">
            <v>0</v>
          </cell>
          <cell r="Q20">
            <v>11.5</v>
          </cell>
          <cell r="R20">
            <v>1700</v>
          </cell>
          <cell r="S20">
            <v>30.5</v>
          </cell>
          <cell r="T20">
            <v>20</v>
          </cell>
        </row>
        <row r="21">
          <cell r="C21">
            <v>2260</v>
          </cell>
          <cell r="D21" t="str">
            <v>Brabec Petr</v>
          </cell>
          <cell r="E21" t="str">
            <v>B</v>
          </cell>
          <cell r="F21">
            <v>5</v>
          </cell>
          <cell r="G21">
            <v>1550</v>
          </cell>
          <cell r="H21">
            <v>8</v>
          </cell>
          <cell r="L21">
            <v>2260</v>
          </cell>
          <cell r="M21" t="str">
            <v>Brabec Petr</v>
          </cell>
          <cell r="N21" t="str">
            <v>B</v>
          </cell>
          <cell r="O21">
            <v>2</v>
          </cell>
          <cell r="P21">
            <v>1400</v>
          </cell>
          <cell r="Q21">
            <v>10</v>
          </cell>
        </row>
        <row r="22">
          <cell r="C22" t="str">
            <v> </v>
          </cell>
          <cell r="G22">
            <v>0</v>
          </cell>
          <cell r="H22">
            <v>14</v>
          </cell>
          <cell r="L22">
            <v>2360</v>
          </cell>
          <cell r="M22" t="str">
            <v>Mrázek Josef</v>
          </cell>
          <cell r="N22" t="str">
            <v>D</v>
          </cell>
          <cell r="O22">
            <v>5</v>
          </cell>
          <cell r="P22">
            <v>300</v>
          </cell>
          <cell r="Q22">
            <v>9</v>
          </cell>
        </row>
        <row r="23">
          <cell r="B23" t="str">
            <v>ÚSMP ČRS-MO Braník</v>
          </cell>
          <cell r="C23">
            <v>1086</v>
          </cell>
          <cell r="D23" t="str">
            <v>Kuchař Petr</v>
          </cell>
          <cell r="E23" t="str">
            <v>B</v>
          </cell>
          <cell r="F23">
            <v>11</v>
          </cell>
          <cell r="G23">
            <v>0</v>
          </cell>
          <cell r="H23">
            <v>11</v>
          </cell>
          <cell r="I23">
            <v>3790</v>
          </cell>
          <cell r="J23">
            <v>18</v>
          </cell>
          <cell r="K23">
            <v>11</v>
          </cell>
          <cell r="L23">
            <v>1086</v>
          </cell>
          <cell r="M23" t="str">
            <v>Kuchař Petr</v>
          </cell>
          <cell r="N23" t="str">
            <v>D</v>
          </cell>
          <cell r="O23">
            <v>7</v>
          </cell>
          <cell r="P23">
            <v>2150</v>
          </cell>
          <cell r="Q23">
            <v>6</v>
          </cell>
          <cell r="R23">
            <v>6140</v>
          </cell>
          <cell r="S23">
            <v>15</v>
          </cell>
          <cell r="T23">
            <v>9</v>
          </cell>
        </row>
        <row r="24">
          <cell r="C24">
            <v>1129</v>
          </cell>
          <cell r="D24" t="str">
            <v>Hlína Václav</v>
          </cell>
          <cell r="E24" t="str">
            <v>E</v>
          </cell>
          <cell r="F24">
            <v>7</v>
          </cell>
          <cell r="G24">
            <v>2240</v>
          </cell>
          <cell r="H24">
            <v>2</v>
          </cell>
          <cell r="L24">
            <v>1129</v>
          </cell>
          <cell r="M24" t="str">
            <v>Hlína Václav</v>
          </cell>
          <cell r="N24" t="str">
            <v>E</v>
          </cell>
          <cell r="O24">
            <v>1</v>
          </cell>
          <cell r="P24">
            <v>1340</v>
          </cell>
          <cell r="Q24">
            <v>3</v>
          </cell>
        </row>
        <row r="25">
          <cell r="C25">
            <v>2367</v>
          </cell>
          <cell r="D25" t="str">
            <v>Hrubant Petr</v>
          </cell>
          <cell r="E25" t="str">
            <v>C</v>
          </cell>
          <cell r="F25">
            <v>7</v>
          </cell>
          <cell r="G25">
            <v>1550</v>
          </cell>
          <cell r="H25">
            <v>5</v>
          </cell>
          <cell r="L25">
            <v>2367</v>
          </cell>
          <cell r="M25" t="str">
            <v>Hrubant Petr</v>
          </cell>
          <cell r="N25" t="str">
            <v>A</v>
          </cell>
          <cell r="O25">
            <v>6</v>
          </cell>
          <cell r="P25">
            <v>2650</v>
          </cell>
          <cell r="Q25">
            <v>6</v>
          </cell>
        </row>
        <row r="26">
          <cell r="B26" t="str">
            <v>Kukající vlci FEEDER TEAM</v>
          </cell>
          <cell r="C26">
            <v>2319</v>
          </cell>
          <cell r="D26" t="str">
            <v>Surgota Juraj</v>
          </cell>
          <cell r="E26" t="str">
            <v>B</v>
          </cell>
          <cell r="F26">
            <v>1</v>
          </cell>
          <cell r="G26">
            <v>800</v>
          </cell>
          <cell r="H26">
            <v>10</v>
          </cell>
          <cell r="I26">
            <v>1460</v>
          </cell>
          <cell r="J26">
            <v>30</v>
          </cell>
          <cell r="K26">
            <v>21</v>
          </cell>
          <cell r="L26">
            <v>2319</v>
          </cell>
          <cell r="M26" t="str">
            <v>Surgota Juraj</v>
          </cell>
          <cell r="N26" t="str">
            <v>A</v>
          </cell>
          <cell r="O26">
            <v>4</v>
          </cell>
          <cell r="P26">
            <v>1600</v>
          </cell>
          <cell r="Q26">
            <v>8</v>
          </cell>
          <cell r="R26">
            <v>7090</v>
          </cell>
          <cell r="S26">
            <v>15.5</v>
          </cell>
          <cell r="T26">
            <v>10</v>
          </cell>
        </row>
        <row r="27">
          <cell r="C27">
            <v>2327</v>
          </cell>
          <cell r="D27" t="str">
            <v>Douša Jan</v>
          </cell>
          <cell r="E27" t="str">
            <v>E</v>
          </cell>
          <cell r="F27">
            <v>1</v>
          </cell>
          <cell r="G27">
            <v>660</v>
          </cell>
          <cell r="H27">
            <v>9</v>
          </cell>
          <cell r="L27">
            <v>2327</v>
          </cell>
          <cell r="M27" t="str">
            <v>Douša Jan</v>
          </cell>
          <cell r="N27" t="str">
            <v>D</v>
          </cell>
          <cell r="O27">
            <v>9</v>
          </cell>
          <cell r="P27">
            <v>3850</v>
          </cell>
          <cell r="Q27">
            <v>3</v>
          </cell>
        </row>
        <row r="28">
          <cell r="C28">
            <v>2338</v>
          </cell>
          <cell r="D28" t="str">
            <v>Franc Tomáš</v>
          </cell>
          <cell r="E28" t="str">
            <v>C</v>
          </cell>
          <cell r="F28">
            <v>2</v>
          </cell>
          <cell r="G28">
            <v>0</v>
          </cell>
          <cell r="H28">
            <v>11</v>
          </cell>
          <cell r="L28">
            <v>2338</v>
          </cell>
          <cell r="M28" t="str">
            <v>Franc Tomáš</v>
          </cell>
          <cell r="N28" t="str">
            <v>F</v>
          </cell>
          <cell r="O28">
            <v>7</v>
          </cell>
          <cell r="P28">
            <v>1640</v>
          </cell>
          <cell r="Q28">
            <v>4.5</v>
          </cell>
        </row>
        <row r="29">
          <cell r="B29" t="str">
            <v>MIVARDI FEEDER TEAM</v>
          </cell>
          <cell r="C29">
            <v>4</v>
          </cell>
          <cell r="D29" t="str">
            <v>Melcher Miroslav</v>
          </cell>
          <cell r="E29" t="str">
            <v>C</v>
          </cell>
          <cell r="F29">
            <v>8</v>
          </cell>
          <cell r="G29">
            <v>1700</v>
          </cell>
          <cell r="H29">
            <v>4</v>
          </cell>
          <cell r="I29">
            <v>6790</v>
          </cell>
          <cell r="J29">
            <v>12</v>
          </cell>
          <cell r="K29">
            <v>2</v>
          </cell>
          <cell r="L29">
            <v>4</v>
          </cell>
          <cell r="M29" t="str">
            <v>Melcher Miroslav</v>
          </cell>
          <cell r="N29" t="str">
            <v>F</v>
          </cell>
          <cell r="O29">
            <v>12</v>
          </cell>
          <cell r="P29">
            <v>3160</v>
          </cell>
          <cell r="Q29">
            <v>2</v>
          </cell>
          <cell r="R29">
            <v>17760</v>
          </cell>
          <cell r="S29">
            <v>6</v>
          </cell>
          <cell r="T29">
            <v>1</v>
          </cell>
        </row>
        <row r="30">
          <cell r="C30">
            <v>1125</v>
          </cell>
          <cell r="D30" t="str">
            <v>Ouředníček Jan</v>
          </cell>
          <cell r="E30" t="str">
            <v>E</v>
          </cell>
          <cell r="F30">
            <v>11</v>
          </cell>
          <cell r="G30">
            <v>1440</v>
          </cell>
          <cell r="H30">
            <v>5</v>
          </cell>
          <cell r="L30">
            <v>1125</v>
          </cell>
          <cell r="M30" t="str">
            <v>Ouředníček Jan</v>
          </cell>
          <cell r="N30" t="str">
            <v>B</v>
          </cell>
          <cell r="O30">
            <v>1</v>
          </cell>
          <cell r="P30">
            <v>11850</v>
          </cell>
          <cell r="Q30">
            <v>1</v>
          </cell>
        </row>
        <row r="31">
          <cell r="C31">
            <v>1126</v>
          </cell>
          <cell r="D31" t="str">
            <v>Ouředníček Jiří</v>
          </cell>
          <cell r="E31" t="str">
            <v>B</v>
          </cell>
          <cell r="F31">
            <v>10</v>
          </cell>
          <cell r="G31">
            <v>3650</v>
          </cell>
          <cell r="H31">
            <v>3</v>
          </cell>
          <cell r="L31">
            <v>1126</v>
          </cell>
          <cell r="M31" t="str">
            <v>Ouředníček Jiří</v>
          </cell>
          <cell r="N31" t="str">
            <v>C</v>
          </cell>
          <cell r="O31">
            <v>10</v>
          </cell>
          <cell r="P31">
            <v>2750</v>
          </cell>
          <cell r="Q31">
            <v>3</v>
          </cell>
        </row>
        <row r="32">
          <cell r="B32" t="str">
            <v>Feeder Team Český Šternberk</v>
          </cell>
          <cell r="C32">
            <v>2297</v>
          </cell>
          <cell r="D32" t="str">
            <v>Baranka Vladimír</v>
          </cell>
          <cell r="E32" t="str">
            <v>E</v>
          </cell>
          <cell r="F32">
            <v>3</v>
          </cell>
          <cell r="G32">
            <v>1220</v>
          </cell>
          <cell r="H32">
            <v>8</v>
          </cell>
          <cell r="I32">
            <v>6370</v>
          </cell>
          <cell r="J32">
            <v>18</v>
          </cell>
          <cell r="K32">
            <v>11</v>
          </cell>
          <cell r="L32">
            <v>2297</v>
          </cell>
          <cell r="M32" t="str">
            <v>Baranka Vladimír</v>
          </cell>
          <cell r="N32" t="str">
            <v>F</v>
          </cell>
          <cell r="O32">
            <v>3</v>
          </cell>
          <cell r="P32">
            <v>540</v>
          </cell>
          <cell r="Q32">
            <v>10</v>
          </cell>
          <cell r="R32">
            <v>11040</v>
          </cell>
          <cell r="S32">
            <v>13</v>
          </cell>
          <cell r="T32">
            <v>7</v>
          </cell>
        </row>
        <row r="33">
          <cell r="C33">
            <v>2298</v>
          </cell>
          <cell r="D33" t="str">
            <v>Štěpnička Milan ml.</v>
          </cell>
          <cell r="E33" t="str">
            <v>B</v>
          </cell>
          <cell r="F33">
            <v>9</v>
          </cell>
          <cell r="G33">
            <v>4700</v>
          </cell>
          <cell r="H33">
            <v>1</v>
          </cell>
          <cell r="L33">
            <v>2298</v>
          </cell>
          <cell r="M33" t="str">
            <v>Štěpnička Milan ml.</v>
          </cell>
          <cell r="N33" t="str">
            <v>A</v>
          </cell>
          <cell r="O33">
            <v>5</v>
          </cell>
          <cell r="P33">
            <v>4300</v>
          </cell>
          <cell r="Q33">
            <v>2</v>
          </cell>
        </row>
        <row r="34">
          <cell r="C34">
            <v>2299</v>
          </cell>
          <cell r="D34" t="str">
            <v>Štěpnička Radek</v>
          </cell>
          <cell r="E34" t="str">
            <v>C</v>
          </cell>
          <cell r="F34">
            <v>5</v>
          </cell>
          <cell r="G34">
            <v>450</v>
          </cell>
          <cell r="H34">
            <v>9</v>
          </cell>
          <cell r="L34">
            <v>2299</v>
          </cell>
          <cell r="M34" t="str">
            <v>Štěpnička Radek</v>
          </cell>
          <cell r="N34" t="str">
            <v>D</v>
          </cell>
          <cell r="O34">
            <v>8</v>
          </cell>
          <cell r="P34">
            <v>6200</v>
          </cell>
          <cell r="Q34">
            <v>1</v>
          </cell>
        </row>
        <row r="35">
          <cell r="B35" t="str">
            <v>RUP Ignesti Feeder Team</v>
          </cell>
          <cell r="C35">
            <v>2259</v>
          </cell>
          <cell r="D35" t="str">
            <v>Bromovský Petr</v>
          </cell>
          <cell r="E35" t="str">
            <v>D</v>
          </cell>
          <cell r="F35">
            <v>1</v>
          </cell>
          <cell r="G35">
            <v>2450</v>
          </cell>
          <cell r="H35">
            <v>8</v>
          </cell>
          <cell r="I35">
            <v>8590</v>
          </cell>
          <cell r="J35">
            <v>13</v>
          </cell>
          <cell r="K35">
            <v>6</v>
          </cell>
          <cell r="L35">
            <v>2259</v>
          </cell>
          <cell r="M35" t="str">
            <v>Bromovský Petr</v>
          </cell>
          <cell r="N35" t="str">
            <v>E</v>
          </cell>
          <cell r="O35">
            <v>11</v>
          </cell>
          <cell r="P35">
            <v>0</v>
          </cell>
          <cell r="Q35">
            <v>9</v>
          </cell>
          <cell r="R35">
            <v>3700</v>
          </cell>
          <cell r="S35">
            <v>24</v>
          </cell>
          <cell r="T35">
            <v>16</v>
          </cell>
        </row>
        <row r="36">
          <cell r="C36">
            <v>2391</v>
          </cell>
          <cell r="D36" t="str">
            <v>Bartoň Roman</v>
          </cell>
          <cell r="E36" t="str">
            <v>B</v>
          </cell>
          <cell r="F36">
            <v>8</v>
          </cell>
          <cell r="G36">
            <v>4500</v>
          </cell>
          <cell r="H36">
            <v>2</v>
          </cell>
          <cell r="L36">
            <v>2391</v>
          </cell>
          <cell r="M36" t="str">
            <v>Bartoň Roman</v>
          </cell>
          <cell r="N36" t="str">
            <v>B</v>
          </cell>
          <cell r="O36">
            <v>8</v>
          </cell>
          <cell r="P36">
            <v>1250</v>
          </cell>
          <cell r="Q36">
            <v>11</v>
          </cell>
        </row>
        <row r="37">
          <cell r="C37">
            <v>2363</v>
          </cell>
          <cell r="D37" t="str">
            <v>Konopásek Jaroslav</v>
          </cell>
          <cell r="E37" t="str">
            <v>E</v>
          </cell>
          <cell r="F37">
            <v>8</v>
          </cell>
          <cell r="G37">
            <v>1640</v>
          </cell>
          <cell r="H37">
            <v>3</v>
          </cell>
          <cell r="L37">
            <v>2363</v>
          </cell>
          <cell r="M37" t="str">
            <v>Konopásek Jaroslav</v>
          </cell>
          <cell r="N37" t="str">
            <v>C</v>
          </cell>
          <cell r="O37">
            <v>4</v>
          </cell>
          <cell r="P37">
            <v>2450</v>
          </cell>
          <cell r="Q37">
            <v>4</v>
          </cell>
        </row>
        <row r="38">
          <cell r="B38" t="str">
            <v>Traper Feeder Team Bombeři</v>
          </cell>
          <cell r="C38">
            <v>2271</v>
          </cell>
          <cell r="D38" t="str">
            <v>Smutný Jiří</v>
          </cell>
          <cell r="E38" t="str">
            <v>E</v>
          </cell>
          <cell r="F38">
            <v>2</v>
          </cell>
          <cell r="G38">
            <v>1360</v>
          </cell>
          <cell r="H38">
            <v>6</v>
          </cell>
          <cell r="I38">
            <v>3360</v>
          </cell>
          <cell r="J38">
            <v>21</v>
          </cell>
          <cell r="K38">
            <v>15</v>
          </cell>
          <cell r="L38">
            <v>2271</v>
          </cell>
          <cell r="M38" t="str">
            <v>Smutný Jiří</v>
          </cell>
          <cell r="N38" t="str">
            <v>B</v>
          </cell>
          <cell r="O38">
            <v>7</v>
          </cell>
          <cell r="P38">
            <v>3250</v>
          </cell>
          <cell r="Q38">
            <v>3</v>
          </cell>
          <cell r="R38">
            <v>5190</v>
          </cell>
          <cell r="S38">
            <v>16</v>
          </cell>
          <cell r="T38">
            <v>11</v>
          </cell>
        </row>
        <row r="39">
          <cell r="C39">
            <v>2272</v>
          </cell>
          <cell r="D39" t="str">
            <v>Kos Petr</v>
          </cell>
          <cell r="E39" t="str">
            <v>A</v>
          </cell>
          <cell r="F39">
            <v>3</v>
          </cell>
          <cell r="G39">
            <v>700</v>
          </cell>
          <cell r="H39">
            <v>9</v>
          </cell>
          <cell r="L39">
            <v>2272</v>
          </cell>
          <cell r="M39" t="str">
            <v>Kos Petr</v>
          </cell>
          <cell r="N39" t="str">
            <v>C</v>
          </cell>
          <cell r="O39">
            <v>11</v>
          </cell>
          <cell r="P39">
            <v>1100</v>
          </cell>
          <cell r="Q39">
            <v>7</v>
          </cell>
        </row>
        <row r="40">
          <cell r="C40">
            <v>2506</v>
          </cell>
          <cell r="D40" t="str">
            <v>Sofron Pavel</v>
          </cell>
          <cell r="E40" t="str">
            <v>C</v>
          </cell>
          <cell r="F40">
            <v>11</v>
          </cell>
          <cell r="G40">
            <v>1300</v>
          </cell>
          <cell r="H40">
            <v>6</v>
          </cell>
          <cell r="L40">
            <v>2506</v>
          </cell>
          <cell r="M40" t="str">
            <v>Sofron Pavel</v>
          </cell>
          <cell r="N40" t="str">
            <v>E</v>
          </cell>
          <cell r="O40">
            <v>4</v>
          </cell>
          <cell r="P40">
            <v>840</v>
          </cell>
          <cell r="Q40">
            <v>6</v>
          </cell>
        </row>
        <row r="41">
          <cell r="B41" t="str">
            <v>TINKA Feeder Mančaft</v>
          </cell>
          <cell r="C41">
            <v>2355</v>
          </cell>
          <cell r="D41" t="str">
            <v>Nerad Rostislav</v>
          </cell>
          <cell r="E41" t="str">
            <v>F</v>
          </cell>
          <cell r="F41">
            <v>9</v>
          </cell>
          <cell r="G41">
            <v>1400</v>
          </cell>
          <cell r="H41">
            <v>5</v>
          </cell>
          <cell r="I41">
            <v>6100</v>
          </cell>
          <cell r="J41">
            <v>12.5</v>
          </cell>
          <cell r="K41">
            <v>4</v>
          </cell>
          <cell r="L41">
            <v>2355</v>
          </cell>
          <cell r="M41" t="str">
            <v>Nerad Rostislav</v>
          </cell>
          <cell r="N41" t="str">
            <v>F</v>
          </cell>
          <cell r="O41">
            <v>5</v>
          </cell>
          <cell r="P41">
            <v>1460</v>
          </cell>
          <cell r="Q41">
            <v>6</v>
          </cell>
          <cell r="R41">
            <v>10310</v>
          </cell>
          <cell r="S41">
            <v>12</v>
          </cell>
          <cell r="T41">
            <v>6</v>
          </cell>
        </row>
        <row r="42">
          <cell r="C42">
            <v>2357</v>
          </cell>
          <cell r="D42" t="str">
            <v>Popadinec Richard</v>
          </cell>
          <cell r="E42" t="str">
            <v>C</v>
          </cell>
          <cell r="F42">
            <v>10</v>
          </cell>
          <cell r="G42">
            <v>2900</v>
          </cell>
          <cell r="H42">
            <v>2.5</v>
          </cell>
          <cell r="L42">
            <v>2357</v>
          </cell>
          <cell r="M42" t="str">
            <v>Popadinec Richard</v>
          </cell>
          <cell r="N42" t="str">
            <v>A</v>
          </cell>
          <cell r="O42">
            <v>8</v>
          </cell>
          <cell r="P42">
            <v>5650</v>
          </cell>
          <cell r="Q42">
            <v>1</v>
          </cell>
        </row>
        <row r="43">
          <cell r="C43">
            <v>2529</v>
          </cell>
          <cell r="D43" t="str">
            <v>Řehoř Michal</v>
          </cell>
          <cell r="E43" t="str">
            <v>A</v>
          </cell>
          <cell r="F43">
            <v>9</v>
          </cell>
          <cell r="G43">
            <v>1800</v>
          </cell>
          <cell r="H43">
            <v>5</v>
          </cell>
          <cell r="L43">
            <v>2529</v>
          </cell>
          <cell r="M43" t="str">
            <v>Řehoř Michal</v>
          </cell>
          <cell r="N43" t="str">
            <v>D</v>
          </cell>
          <cell r="O43">
            <v>6</v>
          </cell>
          <cell r="P43">
            <v>3200</v>
          </cell>
          <cell r="Q43">
            <v>5</v>
          </cell>
        </row>
        <row r="44">
          <cell r="B44" t="str">
            <v>Royal Bait Feeder Team</v>
          </cell>
          <cell r="C44">
            <v>2258</v>
          </cell>
          <cell r="D44" t="str">
            <v>Lacina David</v>
          </cell>
          <cell r="E44" t="str">
            <v>B</v>
          </cell>
          <cell r="F44">
            <v>4</v>
          </cell>
          <cell r="G44">
            <v>1100</v>
          </cell>
          <cell r="H44">
            <v>9</v>
          </cell>
          <cell r="I44">
            <v>5900</v>
          </cell>
          <cell r="J44">
            <v>20</v>
          </cell>
          <cell r="K44">
            <v>13</v>
          </cell>
          <cell r="L44">
            <v>2258</v>
          </cell>
          <cell r="M44" t="str">
            <v>Lacina David</v>
          </cell>
          <cell r="N44" t="str">
            <v>C</v>
          </cell>
          <cell r="O44">
            <v>5</v>
          </cell>
          <cell r="P44">
            <v>0</v>
          </cell>
          <cell r="Q44">
            <v>10.5</v>
          </cell>
          <cell r="R44">
            <v>2380</v>
          </cell>
          <cell r="S44">
            <v>30.5</v>
          </cell>
          <cell r="T44">
            <v>20</v>
          </cell>
        </row>
        <row r="45">
          <cell r="C45">
            <v>2263</v>
          </cell>
          <cell r="D45" t="str">
            <v>Kabourek Václav</v>
          </cell>
          <cell r="E45" t="str">
            <v>D</v>
          </cell>
          <cell r="F45">
            <v>2</v>
          </cell>
          <cell r="G45">
            <v>3700</v>
          </cell>
          <cell r="H45">
            <v>4</v>
          </cell>
          <cell r="L45">
            <v>2263</v>
          </cell>
          <cell r="M45" t="str">
            <v>Kabourek Václav</v>
          </cell>
          <cell r="N45" t="str">
            <v>F</v>
          </cell>
          <cell r="O45">
            <v>10</v>
          </cell>
          <cell r="P45">
            <v>1280</v>
          </cell>
          <cell r="Q45">
            <v>8</v>
          </cell>
        </row>
        <row r="46">
          <cell r="C46">
            <v>2394</v>
          </cell>
          <cell r="D46" t="str">
            <v>Vlček Zdeněk</v>
          </cell>
          <cell r="E46" t="str">
            <v>F</v>
          </cell>
          <cell r="F46">
            <v>10</v>
          </cell>
          <cell r="G46">
            <v>1100</v>
          </cell>
          <cell r="H46">
            <v>7</v>
          </cell>
          <cell r="L46">
            <v>2394</v>
          </cell>
          <cell r="M46" t="str">
            <v>Vlček Zdeněk</v>
          </cell>
          <cell r="N46" t="str">
            <v>B</v>
          </cell>
          <cell r="O46">
            <v>12</v>
          </cell>
          <cell r="P46">
            <v>1100</v>
          </cell>
          <cell r="Q46">
            <v>12</v>
          </cell>
        </row>
        <row r="47">
          <cell r="B47" t="str">
            <v>LADY´S Feeder Team</v>
          </cell>
          <cell r="C47" t="str">
            <v> </v>
          </cell>
          <cell r="D47" t="str">
            <v> </v>
          </cell>
          <cell r="G47">
            <v>0</v>
          </cell>
          <cell r="H47">
            <v>14</v>
          </cell>
          <cell r="I47">
            <v>2880</v>
          </cell>
          <cell r="J47">
            <v>30</v>
          </cell>
          <cell r="K47">
            <v>21</v>
          </cell>
          <cell r="L47" t="str">
            <v> </v>
          </cell>
          <cell r="M47" t="str">
            <v>Miháliková Diana</v>
          </cell>
          <cell r="N47" t="str">
            <v>A</v>
          </cell>
          <cell r="O47">
            <v>10</v>
          </cell>
          <cell r="P47">
            <v>0</v>
          </cell>
          <cell r="Q47">
            <v>14</v>
          </cell>
          <cell r="R47">
            <v>1000</v>
          </cell>
          <cell r="S47">
            <v>34</v>
          </cell>
          <cell r="T47">
            <v>23</v>
          </cell>
        </row>
        <row r="48">
          <cell r="C48">
            <v>2573</v>
          </cell>
          <cell r="D48" t="str">
            <v>Literová Barbora</v>
          </cell>
          <cell r="E48" t="str">
            <v>D</v>
          </cell>
          <cell r="F48">
            <v>8</v>
          </cell>
          <cell r="G48">
            <v>1500</v>
          </cell>
          <cell r="H48">
            <v>11</v>
          </cell>
          <cell r="L48">
            <v>2573</v>
          </cell>
          <cell r="M48" t="str">
            <v>Literová Barbora</v>
          </cell>
          <cell r="N48" t="str">
            <v>F</v>
          </cell>
          <cell r="O48">
            <v>11</v>
          </cell>
          <cell r="P48">
            <v>1000</v>
          </cell>
          <cell r="Q48">
            <v>9</v>
          </cell>
        </row>
        <row r="49">
          <cell r="C49">
            <v>2574</v>
          </cell>
          <cell r="D49" t="str">
            <v>Doušová Eliška</v>
          </cell>
          <cell r="E49" t="str">
            <v>F</v>
          </cell>
          <cell r="F49">
            <v>7</v>
          </cell>
          <cell r="G49">
            <v>1380</v>
          </cell>
          <cell r="H49">
            <v>6</v>
          </cell>
          <cell r="L49">
            <v>2574</v>
          </cell>
          <cell r="M49" t="str">
            <v>Doušová Eliška</v>
          </cell>
          <cell r="N49" t="str">
            <v>D</v>
          </cell>
          <cell r="O49">
            <v>10</v>
          </cell>
          <cell r="P49">
            <v>0</v>
          </cell>
          <cell r="Q49">
            <v>11</v>
          </cell>
        </row>
        <row r="50">
          <cell r="B50" t="str">
            <v>Black Bass</v>
          </cell>
          <cell r="C50" t="str">
            <v/>
          </cell>
          <cell r="G50">
            <v>0</v>
          </cell>
          <cell r="H50">
            <v>14</v>
          </cell>
          <cell r="I50">
            <v>0</v>
          </cell>
          <cell r="J50">
            <v>42</v>
          </cell>
          <cell r="K50">
            <v>25</v>
          </cell>
          <cell r="L50" t="str">
            <v/>
          </cell>
          <cell r="M50" t="str">
            <v/>
          </cell>
          <cell r="P50">
            <v>0</v>
          </cell>
          <cell r="Q50">
            <v>14</v>
          </cell>
          <cell r="R50" t="str">
            <v/>
          </cell>
          <cell r="S50">
            <v>42</v>
          </cell>
          <cell r="T50">
            <v>25</v>
          </cell>
        </row>
        <row r="51">
          <cell r="C51" t="str">
            <v/>
          </cell>
          <cell r="G51">
            <v>0</v>
          </cell>
          <cell r="H51">
            <v>14</v>
          </cell>
          <cell r="L51" t="str">
            <v/>
          </cell>
          <cell r="M51" t="str">
            <v/>
          </cell>
          <cell r="P51">
            <v>0</v>
          </cell>
          <cell r="Q51">
            <v>14</v>
          </cell>
        </row>
        <row r="52">
          <cell r="C52" t="str">
            <v/>
          </cell>
          <cell r="G52">
            <v>0</v>
          </cell>
          <cell r="H52">
            <v>14</v>
          </cell>
          <cell r="L52" t="str">
            <v/>
          </cell>
          <cell r="M52" t="str">
            <v/>
          </cell>
          <cell r="P52">
            <v>0</v>
          </cell>
          <cell r="Q52">
            <v>14</v>
          </cell>
        </row>
        <row r="53">
          <cell r="B53" t="str">
            <v>GOOD MIX TEAM Hranice</v>
          </cell>
          <cell r="C53">
            <v>2054</v>
          </cell>
          <cell r="D53" t="str">
            <v>Novák Martin Mgr.</v>
          </cell>
          <cell r="E53" t="str">
            <v>D</v>
          </cell>
          <cell r="F53">
            <v>7</v>
          </cell>
          <cell r="G53">
            <v>2700</v>
          </cell>
          <cell r="H53">
            <v>7</v>
          </cell>
          <cell r="I53">
            <v>2980</v>
          </cell>
          <cell r="J53">
            <v>28.5</v>
          </cell>
          <cell r="K53">
            <v>20</v>
          </cell>
          <cell r="L53">
            <v>2054</v>
          </cell>
          <cell r="M53" t="str">
            <v>Novák Martin Mgr.</v>
          </cell>
          <cell r="N53" t="str">
            <v>C</v>
          </cell>
          <cell r="O53">
            <v>9</v>
          </cell>
          <cell r="P53">
            <v>0</v>
          </cell>
          <cell r="Q53">
            <v>10.5</v>
          </cell>
          <cell r="R53">
            <v>1750</v>
          </cell>
          <cell r="S53">
            <v>27.5</v>
          </cell>
          <cell r="T53">
            <v>19</v>
          </cell>
        </row>
        <row r="54">
          <cell r="C54">
            <v>2306</v>
          </cell>
          <cell r="D54" t="str">
            <v>Čech Martin</v>
          </cell>
          <cell r="E54" t="str">
            <v>A</v>
          </cell>
          <cell r="F54">
            <v>4</v>
          </cell>
          <cell r="G54">
            <v>0</v>
          </cell>
          <cell r="H54">
            <v>10.5</v>
          </cell>
          <cell r="L54">
            <v>2306</v>
          </cell>
          <cell r="M54" t="str">
            <v>Čech Martin</v>
          </cell>
          <cell r="N54" t="str">
            <v>B</v>
          </cell>
          <cell r="O54">
            <v>6</v>
          </cell>
          <cell r="P54">
            <v>1750</v>
          </cell>
          <cell r="Q54">
            <v>8</v>
          </cell>
        </row>
        <row r="55">
          <cell r="C55">
            <v>2281</v>
          </cell>
          <cell r="D55" t="str">
            <v>Malý David</v>
          </cell>
          <cell r="E55" t="str">
            <v>F</v>
          </cell>
          <cell r="F55">
            <v>6</v>
          </cell>
          <cell r="G55">
            <v>280</v>
          </cell>
          <cell r="H55">
            <v>11</v>
          </cell>
          <cell r="L55">
            <v>2281</v>
          </cell>
          <cell r="M55" t="str">
            <v>Malý David</v>
          </cell>
          <cell r="N55" t="str">
            <v>E</v>
          </cell>
          <cell r="O55">
            <v>5</v>
          </cell>
          <cell r="P55">
            <v>0</v>
          </cell>
          <cell r="Q55">
            <v>9</v>
          </cell>
        </row>
        <row r="56">
          <cell r="B56" t="str">
            <v>FEEDER TEAM Znojmo</v>
          </cell>
          <cell r="C56">
            <v>974</v>
          </cell>
          <cell r="D56" t="str">
            <v>Pop Miroslav</v>
          </cell>
          <cell r="E56" t="str">
            <v>D</v>
          </cell>
          <cell r="F56">
            <v>10</v>
          </cell>
          <cell r="G56">
            <v>5750</v>
          </cell>
          <cell r="H56">
            <v>2</v>
          </cell>
          <cell r="I56">
            <v>8270</v>
          </cell>
          <cell r="J56">
            <v>17</v>
          </cell>
          <cell r="K56">
            <v>10</v>
          </cell>
          <cell r="L56">
            <v>974</v>
          </cell>
          <cell r="M56" t="str">
            <v>Pop Miroslav</v>
          </cell>
          <cell r="N56" t="str">
            <v>B</v>
          </cell>
          <cell r="O56">
            <v>9</v>
          </cell>
          <cell r="P56">
            <v>2700</v>
          </cell>
          <cell r="Q56">
            <v>5</v>
          </cell>
          <cell r="R56">
            <v>4540</v>
          </cell>
          <cell r="S56">
            <v>18.5</v>
          </cell>
          <cell r="T56">
            <v>13</v>
          </cell>
        </row>
        <row r="57">
          <cell r="C57">
            <v>2366</v>
          </cell>
          <cell r="D57" t="str">
            <v>Vaněk Lukáš</v>
          </cell>
          <cell r="E57" t="str">
            <v>B</v>
          </cell>
          <cell r="F57">
            <v>7</v>
          </cell>
          <cell r="G57">
            <v>2400</v>
          </cell>
          <cell r="H57">
            <v>4</v>
          </cell>
          <cell r="L57">
            <v>2366</v>
          </cell>
          <cell r="M57" t="str">
            <v>Vaněk Lukáš</v>
          </cell>
          <cell r="N57" t="str">
            <v>F</v>
          </cell>
          <cell r="O57">
            <v>9</v>
          </cell>
          <cell r="P57">
            <v>1640</v>
          </cell>
          <cell r="Q57">
            <v>4.5</v>
          </cell>
        </row>
        <row r="58">
          <cell r="C58" t="str">
            <v>N111</v>
          </cell>
          <cell r="D58" t="str">
            <v>Kabourek Jiří</v>
          </cell>
          <cell r="E58" t="str">
            <v>E</v>
          </cell>
          <cell r="F58">
            <v>10</v>
          </cell>
          <cell r="G58">
            <v>120</v>
          </cell>
          <cell r="H58">
            <v>11</v>
          </cell>
          <cell r="L58" t="str">
            <v>N111</v>
          </cell>
          <cell r="M58" t="str">
            <v>Kabourek Jiří</v>
          </cell>
          <cell r="N58" t="str">
            <v>C</v>
          </cell>
          <cell r="O58">
            <v>7</v>
          </cell>
          <cell r="P58">
            <v>200</v>
          </cell>
          <cell r="Q58">
            <v>9</v>
          </cell>
        </row>
        <row r="59">
          <cell r="B59" t="str">
            <v>F-1 Karlovy Vary</v>
          </cell>
          <cell r="C59">
            <v>2285</v>
          </cell>
          <cell r="D59" t="str">
            <v>Dohnal Jozef</v>
          </cell>
          <cell r="E59" t="str">
            <v>A</v>
          </cell>
          <cell r="F59">
            <v>2</v>
          </cell>
          <cell r="G59">
            <v>0</v>
          </cell>
          <cell r="H59">
            <v>10.5</v>
          </cell>
          <cell r="I59">
            <v>5650</v>
          </cell>
          <cell r="J59">
            <v>12.5</v>
          </cell>
          <cell r="K59">
            <v>4</v>
          </cell>
          <cell r="L59">
            <v>2285</v>
          </cell>
          <cell r="M59" t="str">
            <v>Dohnal Jozef</v>
          </cell>
          <cell r="N59" t="str">
            <v>D</v>
          </cell>
          <cell r="O59">
            <v>12</v>
          </cell>
          <cell r="P59">
            <v>0</v>
          </cell>
          <cell r="Q59">
            <v>11</v>
          </cell>
          <cell r="R59">
            <v>2600</v>
          </cell>
          <cell r="S59">
            <v>26</v>
          </cell>
          <cell r="T59">
            <v>18</v>
          </cell>
        </row>
        <row r="60">
          <cell r="C60">
            <v>2286</v>
          </cell>
          <cell r="D60" t="str">
            <v>Tóth Petr</v>
          </cell>
          <cell r="E60" t="str">
            <v>C</v>
          </cell>
          <cell r="F60">
            <v>1</v>
          </cell>
          <cell r="G60">
            <v>3050</v>
          </cell>
          <cell r="H60">
            <v>1</v>
          </cell>
          <cell r="L60">
            <v>2286</v>
          </cell>
          <cell r="M60" t="str">
            <v>Tóth Petr</v>
          </cell>
          <cell r="N60" t="str">
            <v>E</v>
          </cell>
          <cell r="O60">
            <v>7</v>
          </cell>
          <cell r="P60">
            <v>0</v>
          </cell>
          <cell r="Q60">
            <v>9</v>
          </cell>
        </row>
        <row r="61">
          <cell r="C61">
            <v>2287</v>
          </cell>
          <cell r="D61" t="str">
            <v>Panocha Josef</v>
          </cell>
          <cell r="E61" t="str">
            <v>E</v>
          </cell>
          <cell r="F61">
            <v>5</v>
          </cell>
          <cell r="G61">
            <v>2600</v>
          </cell>
          <cell r="H61">
            <v>1</v>
          </cell>
          <cell r="L61">
            <v>2287</v>
          </cell>
          <cell r="M61" t="str">
            <v>Panocha Josef</v>
          </cell>
          <cell r="N61" t="str">
            <v>B</v>
          </cell>
          <cell r="O61">
            <v>10</v>
          </cell>
          <cell r="P61">
            <v>2600</v>
          </cell>
          <cell r="Q61">
            <v>6</v>
          </cell>
        </row>
        <row r="62">
          <cell r="B62" t="str">
            <v>LOVCI 007</v>
          </cell>
          <cell r="C62">
            <v>2309</v>
          </cell>
          <cell r="D62" t="str">
            <v>Kasl Luboš</v>
          </cell>
          <cell r="E62" t="str">
            <v>A</v>
          </cell>
          <cell r="F62">
            <v>10</v>
          </cell>
          <cell r="G62">
            <v>2150</v>
          </cell>
          <cell r="H62">
            <v>4</v>
          </cell>
          <cell r="I62">
            <v>3670</v>
          </cell>
          <cell r="J62">
            <v>21</v>
          </cell>
          <cell r="K62">
            <v>15</v>
          </cell>
          <cell r="L62">
            <v>2309</v>
          </cell>
          <cell r="M62" t="str">
            <v>Kasl Luboš</v>
          </cell>
          <cell r="N62" t="str">
            <v>B</v>
          </cell>
          <cell r="O62">
            <v>4</v>
          </cell>
          <cell r="P62">
            <v>1450</v>
          </cell>
          <cell r="Q62">
            <v>9</v>
          </cell>
          <cell r="R62">
            <v>1450</v>
          </cell>
          <cell r="S62">
            <v>31.5</v>
          </cell>
          <cell r="T62">
            <v>22</v>
          </cell>
        </row>
        <row r="63">
          <cell r="C63">
            <v>2563</v>
          </cell>
          <cell r="D63" t="str">
            <v>Vildmon Karel</v>
          </cell>
          <cell r="E63" t="str">
            <v>E</v>
          </cell>
          <cell r="F63">
            <v>4</v>
          </cell>
          <cell r="G63">
            <v>320</v>
          </cell>
          <cell r="H63">
            <v>10</v>
          </cell>
          <cell r="L63">
            <v>2563</v>
          </cell>
          <cell r="M63" t="str">
            <v>Vildmon Karel</v>
          </cell>
          <cell r="N63" t="str">
            <v>F</v>
          </cell>
          <cell r="O63">
            <v>6</v>
          </cell>
          <cell r="P63">
            <v>0</v>
          </cell>
          <cell r="Q63">
            <v>11.5</v>
          </cell>
        </row>
        <row r="64">
          <cell r="C64">
            <v>2336</v>
          </cell>
          <cell r="D64" t="str">
            <v>Podrápský Petr</v>
          </cell>
          <cell r="E64" t="str">
            <v>C</v>
          </cell>
          <cell r="F64">
            <v>9</v>
          </cell>
          <cell r="G64">
            <v>1200</v>
          </cell>
          <cell r="H64">
            <v>7</v>
          </cell>
          <cell r="L64">
            <v>2336</v>
          </cell>
          <cell r="M64" t="str">
            <v>Podrápský Petr</v>
          </cell>
          <cell r="N64" t="str">
            <v>D</v>
          </cell>
          <cell r="O64">
            <v>2</v>
          </cell>
          <cell r="P64">
            <v>0</v>
          </cell>
          <cell r="Q64">
            <v>11</v>
          </cell>
        </row>
        <row r="65">
          <cell r="B65" t="str">
            <v>Azbestus CZ Feeder team</v>
          </cell>
          <cell r="C65">
            <v>1982</v>
          </cell>
          <cell r="D65" t="str">
            <v>Hahn Petr</v>
          </cell>
          <cell r="E65" t="str">
            <v>F</v>
          </cell>
          <cell r="F65">
            <v>8</v>
          </cell>
          <cell r="G65">
            <v>5760</v>
          </cell>
          <cell r="H65">
            <v>1</v>
          </cell>
          <cell r="I65">
            <v>7660</v>
          </cell>
          <cell r="J65">
            <v>20</v>
          </cell>
          <cell r="K65">
            <v>13</v>
          </cell>
          <cell r="L65">
            <v>1982</v>
          </cell>
          <cell r="M65" t="str">
            <v>Hahn Petr</v>
          </cell>
          <cell r="N65" t="str">
            <v>E</v>
          </cell>
          <cell r="O65">
            <v>9</v>
          </cell>
          <cell r="P65">
            <v>1440</v>
          </cell>
          <cell r="Q65">
            <v>2</v>
          </cell>
          <cell r="R65">
            <v>3390</v>
          </cell>
          <cell r="S65">
            <v>23</v>
          </cell>
          <cell r="T65">
            <v>15</v>
          </cell>
        </row>
        <row r="66">
          <cell r="C66">
            <v>2540</v>
          </cell>
          <cell r="D66" t="str">
            <v>Jedlička Lubomír</v>
          </cell>
          <cell r="E66" t="str">
            <v>B</v>
          </cell>
          <cell r="F66">
            <v>3</v>
          </cell>
          <cell r="G66">
            <v>1900</v>
          </cell>
          <cell r="H66">
            <v>5</v>
          </cell>
          <cell r="L66">
            <v>2540</v>
          </cell>
          <cell r="M66" t="str">
            <v>Jedlička Lubomír</v>
          </cell>
          <cell r="N66" t="str">
            <v>D</v>
          </cell>
          <cell r="O66">
            <v>11</v>
          </cell>
          <cell r="P66">
            <v>1950</v>
          </cell>
          <cell r="Q66">
            <v>7</v>
          </cell>
        </row>
        <row r="67">
          <cell r="C67" t="str">
            <v/>
          </cell>
          <cell r="G67">
            <v>0</v>
          </cell>
          <cell r="H67">
            <v>14</v>
          </cell>
          <cell r="L67">
            <v>1080</v>
          </cell>
          <cell r="M67" t="str">
            <v>Pavelka Viktor</v>
          </cell>
          <cell r="N67" t="str">
            <v>A</v>
          </cell>
          <cell r="O67">
            <v>10</v>
          </cell>
          <cell r="P67">
            <v>0</v>
          </cell>
          <cell r="Q67">
            <v>14</v>
          </cell>
        </row>
        <row r="68">
          <cell r="B68" t="str">
            <v>Brazilci Feeder Team COLMIC</v>
          </cell>
          <cell r="C68">
            <v>2576</v>
          </cell>
          <cell r="D68" t="str">
            <v>Schwach Petr</v>
          </cell>
          <cell r="E68" t="str">
            <v>C</v>
          </cell>
          <cell r="F68">
            <v>6</v>
          </cell>
          <cell r="G68">
            <v>250</v>
          </cell>
          <cell r="H68">
            <v>10</v>
          </cell>
          <cell r="I68">
            <v>3440</v>
          </cell>
          <cell r="J68">
            <v>23.5</v>
          </cell>
          <cell r="K68">
            <v>18</v>
          </cell>
          <cell r="L68">
            <v>2576</v>
          </cell>
          <cell r="M68" t="str">
            <v>Schwach Petr</v>
          </cell>
          <cell r="N68" t="str">
            <v>E</v>
          </cell>
          <cell r="O68">
            <v>8</v>
          </cell>
          <cell r="P68">
            <v>1300</v>
          </cell>
          <cell r="Q68">
            <v>4</v>
          </cell>
          <cell r="R68">
            <v>11650</v>
          </cell>
          <cell r="S68">
            <v>10</v>
          </cell>
          <cell r="T68">
            <v>3</v>
          </cell>
        </row>
        <row r="69">
          <cell r="C69">
            <v>95</v>
          </cell>
          <cell r="D69" t="str">
            <v>Konopásek Ladislav</v>
          </cell>
          <cell r="E69" t="str">
            <v>B</v>
          </cell>
          <cell r="F69">
            <v>6</v>
          </cell>
          <cell r="G69">
            <v>1850</v>
          </cell>
          <cell r="H69">
            <v>6.5</v>
          </cell>
          <cell r="L69">
            <v>95</v>
          </cell>
          <cell r="M69" t="str">
            <v>Konopásek Ladislav</v>
          </cell>
          <cell r="N69" t="str">
            <v>D</v>
          </cell>
          <cell r="O69">
            <v>4</v>
          </cell>
          <cell r="P69">
            <v>3300</v>
          </cell>
          <cell r="Q69">
            <v>4</v>
          </cell>
        </row>
        <row r="70">
          <cell r="C70">
            <v>96</v>
          </cell>
          <cell r="D70" t="str">
            <v>Konopásek Josef ml.</v>
          </cell>
          <cell r="E70" t="str">
            <v>E</v>
          </cell>
          <cell r="F70">
            <v>9</v>
          </cell>
          <cell r="G70">
            <v>1340</v>
          </cell>
          <cell r="H70">
            <v>7</v>
          </cell>
          <cell r="L70">
            <v>96</v>
          </cell>
          <cell r="M70" t="str">
            <v>Konopásek Josef ml.</v>
          </cell>
          <cell r="N70" t="str">
            <v>B</v>
          </cell>
          <cell r="O70">
            <v>5</v>
          </cell>
          <cell r="P70">
            <v>7050</v>
          </cell>
          <cell r="Q70">
            <v>2</v>
          </cell>
        </row>
        <row r="71">
          <cell r="B71" t="str">
            <v>MILO Feeder Team</v>
          </cell>
          <cell r="C71">
            <v>2255</v>
          </cell>
          <cell r="D71" t="str">
            <v>Mihálik Boris</v>
          </cell>
          <cell r="E71" t="str">
            <v>D</v>
          </cell>
          <cell r="F71">
            <v>4</v>
          </cell>
          <cell r="G71">
            <v>1900</v>
          </cell>
          <cell r="H71">
            <v>10</v>
          </cell>
          <cell r="I71">
            <v>4620</v>
          </cell>
          <cell r="J71">
            <v>22</v>
          </cell>
          <cell r="K71">
            <v>17</v>
          </cell>
          <cell r="L71">
            <v>2255</v>
          </cell>
          <cell r="M71" t="str">
            <v>Mihálik Boris</v>
          </cell>
          <cell r="N71" t="str">
            <v>F</v>
          </cell>
          <cell r="O71">
            <v>1</v>
          </cell>
          <cell r="P71">
            <v>1380</v>
          </cell>
          <cell r="Q71">
            <v>7</v>
          </cell>
          <cell r="R71">
            <v>7230</v>
          </cell>
          <cell r="S71">
            <v>16</v>
          </cell>
          <cell r="T71">
            <v>11</v>
          </cell>
        </row>
        <row r="72">
          <cell r="C72">
            <v>2289</v>
          </cell>
          <cell r="D72" t="str">
            <v>Vávra Jiří</v>
          </cell>
          <cell r="E72" t="str">
            <v>E</v>
          </cell>
          <cell r="F72">
            <v>6</v>
          </cell>
          <cell r="G72">
            <v>1520</v>
          </cell>
          <cell r="H72">
            <v>4</v>
          </cell>
          <cell r="L72">
            <v>2289</v>
          </cell>
          <cell r="M72" t="str">
            <v>Vávra Jiří</v>
          </cell>
          <cell r="N72" t="str">
            <v>C</v>
          </cell>
          <cell r="O72">
            <v>6</v>
          </cell>
          <cell r="P72">
            <v>2300</v>
          </cell>
          <cell r="Q72">
            <v>5</v>
          </cell>
        </row>
        <row r="73">
          <cell r="C73">
            <v>2290</v>
          </cell>
          <cell r="D73" t="str">
            <v>Dorotík Tomáš</v>
          </cell>
          <cell r="E73" t="str">
            <v>A</v>
          </cell>
          <cell r="F73">
            <v>6</v>
          </cell>
          <cell r="G73">
            <v>1200</v>
          </cell>
          <cell r="H73">
            <v>8</v>
          </cell>
          <cell r="L73">
            <v>2290</v>
          </cell>
          <cell r="M73" t="str">
            <v>Dorotík Tomáš</v>
          </cell>
          <cell r="N73" t="str">
            <v>A</v>
          </cell>
          <cell r="O73">
            <v>7</v>
          </cell>
          <cell r="P73">
            <v>3550</v>
          </cell>
          <cell r="Q73">
            <v>4</v>
          </cell>
        </row>
        <row r="74">
          <cell r="B74" t="str">
            <v>FAPS Feeder Team</v>
          </cell>
          <cell r="C74">
            <v>82</v>
          </cell>
          <cell r="D74" t="str">
            <v>Juřík Miloslav</v>
          </cell>
          <cell r="E74" t="str">
            <v>B</v>
          </cell>
          <cell r="F74">
            <v>2</v>
          </cell>
          <cell r="G74">
            <v>1850</v>
          </cell>
          <cell r="H74">
            <v>6.5</v>
          </cell>
          <cell r="I74">
            <v>7450</v>
          </cell>
          <cell r="J74">
            <v>12</v>
          </cell>
          <cell r="K74">
            <v>2</v>
          </cell>
          <cell r="L74">
            <v>82</v>
          </cell>
          <cell r="M74" t="str">
            <v>Juřík Miloslav</v>
          </cell>
          <cell r="N74" t="str">
            <v>A</v>
          </cell>
          <cell r="O74">
            <v>2</v>
          </cell>
          <cell r="P74">
            <v>2900</v>
          </cell>
          <cell r="Q74">
            <v>5</v>
          </cell>
          <cell r="R74">
            <v>5780</v>
          </cell>
          <cell r="S74">
            <v>14</v>
          </cell>
          <cell r="T74">
            <v>8</v>
          </cell>
        </row>
        <row r="75">
          <cell r="C75">
            <v>2534</v>
          </cell>
          <cell r="D75" t="str">
            <v>Staněk Karel</v>
          </cell>
          <cell r="E75" t="str">
            <v>F</v>
          </cell>
          <cell r="F75">
            <v>3</v>
          </cell>
          <cell r="G75">
            <v>2700</v>
          </cell>
          <cell r="H75">
            <v>3</v>
          </cell>
          <cell r="L75">
            <v>2534</v>
          </cell>
          <cell r="M75" t="str">
            <v>Staněk Karel</v>
          </cell>
          <cell r="N75" t="str">
            <v>E</v>
          </cell>
          <cell r="O75">
            <v>2</v>
          </cell>
          <cell r="P75">
            <v>2580</v>
          </cell>
          <cell r="Q75">
            <v>1</v>
          </cell>
        </row>
        <row r="76">
          <cell r="C76">
            <v>2564</v>
          </cell>
          <cell r="D76" t="str">
            <v>Sládek Petr</v>
          </cell>
          <cell r="E76" t="str">
            <v>C</v>
          </cell>
          <cell r="F76">
            <v>4</v>
          </cell>
          <cell r="G76">
            <v>2900</v>
          </cell>
          <cell r="H76">
            <v>2.5</v>
          </cell>
          <cell r="L76">
            <v>2564</v>
          </cell>
          <cell r="M76" t="str">
            <v>Sládek Petr</v>
          </cell>
          <cell r="N76" t="str">
            <v>C</v>
          </cell>
          <cell r="O76">
            <v>2</v>
          </cell>
          <cell r="P76">
            <v>300</v>
          </cell>
          <cell r="Q76">
            <v>8</v>
          </cell>
        </row>
        <row r="77">
          <cell r="B77" t="str">
            <v>VITALITA Ostrava</v>
          </cell>
          <cell r="C77" t="str">
            <v/>
          </cell>
          <cell r="G77">
            <v>0</v>
          </cell>
          <cell r="H77">
            <v>14</v>
          </cell>
          <cell r="I77">
            <v>0</v>
          </cell>
          <cell r="J77">
            <v>42</v>
          </cell>
          <cell r="K77">
            <v>25</v>
          </cell>
          <cell r="L77" t="str">
            <v/>
          </cell>
          <cell r="M77" t="str">
            <v/>
          </cell>
          <cell r="P77">
            <v>0</v>
          </cell>
          <cell r="Q77">
            <v>14</v>
          </cell>
          <cell r="R77" t="str">
            <v/>
          </cell>
          <cell r="S77">
            <v>42</v>
          </cell>
          <cell r="T77">
            <v>25</v>
          </cell>
        </row>
        <row r="78">
          <cell r="C78" t="str">
            <v/>
          </cell>
          <cell r="G78">
            <v>0</v>
          </cell>
          <cell r="H78">
            <v>14</v>
          </cell>
          <cell r="L78" t="str">
            <v/>
          </cell>
          <cell r="M78" t="str">
            <v/>
          </cell>
          <cell r="P78">
            <v>0</v>
          </cell>
          <cell r="Q78">
            <v>14</v>
          </cell>
        </row>
        <row r="79">
          <cell r="C79" t="str">
            <v/>
          </cell>
          <cell r="G79">
            <v>0</v>
          </cell>
          <cell r="H79">
            <v>14</v>
          </cell>
          <cell r="L79" t="str">
            <v/>
          </cell>
          <cell r="M79" t="str">
            <v/>
          </cell>
          <cell r="P79">
            <v>0</v>
          </cell>
          <cell r="Q79">
            <v>14</v>
          </cell>
        </row>
        <row r="80">
          <cell r="B80" t="str">
            <v>GB Fishing sport Team - SEMA</v>
          </cell>
          <cell r="C80">
            <v>2284</v>
          </cell>
          <cell r="D80" t="str">
            <v>Janečka Martin</v>
          </cell>
          <cell r="E80" t="str">
            <v>A</v>
          </cell>
          <cell r="F80">
            <v>11</v>
          </cell>
          <cell r="G80">
            <v>2400</v>
          </cell>
          <cell r="H80">
            <v>3</v>
          </cell>
          <cell r="I80">
            <v>6300</v>
          </cell>
          <cell r="J80">
            <v>16</v>
          </cell>
          <cell r="K80">
            <v>8</v>
          </cell>
          <cell r="L80">
            <v>2284</v>
          </cell>
          <cell r="M80" t="str">
            <v>Janečka Martin</v>
          </cell>
          <cell r="N80" t="str">
            <v>F</v>
          </cell>
          <cell r="O80">
            <v>8</v>
          </cell>
          <cell r="P80">
            <v>7440</v>
          </cell>
          <cell r="Q80">
            <v>1</v>
          </cell>
          <cell r="R80">
            <v>11640</v>
          </cell>
          <cell r="S80">
            <v>11</v>
          </cell>
          <cell r="T80">
            <v>5</v>
          </cell>
        </row>
        <row r="81">
          <cell r="C81">
            <v>2123</v>
          </cell>
          <cell r="D81" t="str">
            <v>Jurka Jiří</v>
          </cell>
          <cell r="E81" t="str">
            <v>D</v>
          </cell>
          <cell r="F81">
            <v>3</v>
          </cell>
          <cell r="G81">
            <v>2950</v>
          </cell>
          <cell r="H81">
            <v>5</v>
          </cell>
          <cell r="L81">
            <v>2123</v>
          </cell>
          <cell r="M81" t="str">
            <v>Jurka Jiří</v>
          </cell>
          <cell r="N81" t="str">
            <v>C</v>
          </cell>
          <cell r="O81">
            <v>1</v>
          </cell>
          <cell r="P81">
            <v>3550</v>
          </cell>
          <cell r="Q81">
            <v>1</v>
          </cell>
        </row>
        <row r="82">
          <cell r="C82">
            <v>2592</v>
          </cell>
          <cell r="D82" t="str">
            <v>Malypetr Zdeněk</v>
          </cell>
          <cell r="E82" t="str">
            <v>C</v>
          </cell>
          <cell r="F82">
            <v>3</v>
          </cell>
          <cell r="G82">
            <v>950</v>
          </cell>
          <cell r="H82">
            <v>8</v>
          </cell>
          <cell r="L82">
            <v>2592</v>
          </cell>
          <cell r="M82" t="str">
            <v>Malypetr Zdeněk</v>
          </cell>
          <cell r="N82" t="str">
            <v>A</v>
          </cell>
          <cell r="O82">
            <v>1</v>
          </cell>
          <cell r="P82">
            <v>650</v>
          </cell>
          <cell r="Q82">
            <v>9</v>
          </cell>
        </row>
        <row r="84">
          <cell r="D84" t="str">
            <v>Podpis garanta</v>
          </cell>
          <cell r="Q84" t="str">
            <v>Podpis hl. rozhodčího</v>
          </cell>
        </row>
      </sheetData>
      <sheetData sheetId="7">
        <row r="89">
          <cell r="C89" t="str">
            <v>Babica Ladislav</v>
          </cell>
        </row>
        <row r="90">
          <cell r="C90" t="str">
            <v>Peřina Josef</v>
          </cell>
        </row>
        <row r="91">
          <cell r="C91" t="str">
            <v>Šimek Ladislav</v>
          </cell>
        </row>
        <row r="92">
          <cell r="C92" t="str">
            <v>Utíkal Vojtěch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ákladní list"/>
      <sheetName val="Výsledková listina"/>
      <sheetName val="Jednotlivci celkem"/>
      <sheetName val="1. závod"/>
      <sheetName val="2. závod"/>
      <sheetName val="Graf A-C"/>
      <sheetName val="Graf D-F"/>
      <sheetName val="Soupisky"/>
    </sheetNames>
    <sheetDataSet>
      <sheetData sheetId="1">
        <row r="2">
          <cell r="B2" t="str">
            <v>Místo konání: Labe, Sadská</v>
          </cell>
          <cell r="P2" t="str">
            <v>Pořadatel: RSK FeederKlub</v>
          </cell>
        </row>
        <row r="3">
          <cell r="B3" t="str">
            <v>Druh závodu: Mistrovství ČR 2007-LRU Feeder (3. kolo)</v>
          </cell>
          <cell r="P3" t="str">
            <v>Hlavní rozhodčí: Radana Srbová</v>
          </cell>
        </row>
        <row r="4">
          <cell r="B4" t="str">
            <v>Datum konání: 1.9.2007 - 2.9.2007</v>
          </cell>
        </row>
        <row r="5">
          <cell r="B5" t="str">
            <v>DRUŽSTVO</v>
          </cell>
          <cell r="C5" t="str">
            <v>1. Závod</v>
          </cell>
          <cell r="L5" t="str">
            <v>2. Závod</v>
          </cell>
        </row>
        <row r="6">
          <cell r="C6" t="str">
            <v>REG</v>
          </cell>
          <cell r="D6" t="str">
            <v>Příjmení jméno</v>
          </cell>
          <cell r="E6" t="str">
            <v>Sektor</v>
          </cell>
          <cell r="G6" t="str">
            <v>Jednotivci</v>
          </cell>
          <cell r="I6" t="str">
            <v>Družstva</v>
          </cell>
          <cell r="L6" t="str">
            <v>REG</v>
          </cell>
          <cell r="M6" t="str">
            <v>Příjmení jméno</v>
          </cell>
          <cell r="N6" t="str">
            <v>Sektor</v>
          </cell>
          <cell r="P6" t="str">
            <v>Jednotivci</v>
          </cell>
          <cell r="R6" t="str">
            <v>Družstva</v>
          </cell>
        </row>
        <row r="7">
          <cell r="E7" t="str">
            <v>sk</v>
          </cell>
          <cell r="F7" t="str">
            <v>čís</v>
          </cell>
          <cell r="G7" t="str">
            <v>CIPS</v>
          </cell>
          <cell r="H7" t="str">
            <v>um.</v>
          </cell>
          <cell r="I7" t="str">
            <v>CIPS</v>
          </cell>
          <cell r="J7" t="str">
            <v>Body</v>
          </cell>
          <cell r="K7" t="str">
            <v>Poř</v>
          </cell>
          <cell r="N7" t="str">
            <v>sk</v>
          </cell>
          <cell r="O7" t="str">
            <v>čís</v>
          </cell>
          <cell r="P7" t="str">
            <v>CIPS</v>
          </cell>
          <cell r="Q7" t="str">
            <v>um.</v>
          </cell>
          <cell r="R7" t="str">
            <v>CIPS</v>
          </cell>
          <cell r="S7" t="str">
            <v>Body</v>
          </cell>
          <cell r="T7" t="str">
            <v>Poř</v>
          </cell>
        </row>
        <row r="8">
          <cell r="B8" t="str">
            <v>FAPS Feeder Team</v>
          </cell>
          <cell r="C8">
            <v>82</v>
          </cell>
          <cell r="D8" t="str">
            <v>Juřík Miloslav</v>
          </cell>
          <cell r="E8" t="str">
            <v>C</v>
          </cell>
          <cell r="F8">
            <v>6</v>
          </cell>
          <cell r="G8">
            <v>7020</v>
          </cell>
          <cell r="H8">
            <v>1</v>
          </cell>
          <cell r="I8">
            <v>9020</v>
          </cell>
          <cell r="J8">
            <v>7.5</v>
          </cell>
          <cell r="K8">
            <v>1</v>
          </cell>
          <cell r="L8">
            <v>82</v>
          </cell>
          <cell r="M8" t="str">
            <v>Juřík Miloslav</v>
          </cell>
          <cell r="N8" t="str">
            <v>F</v>
          </cell>
          <cell r="O8">
            <v>3</v>
          </cell>
          <cell r="P8">
            <v>3050</v>
          </cell>
          <cell r="Q8">
            <v>4</v>
          </cell>
          <cell r="R8">
            <v>20360</v>
          </cell>
          <cell r="S8">
            <v>12</v>
          </cell>
          <cell r="T8">
            <v>3</v>
          </cell>
        </row>
        <row r="9">
          <cell r="C9">
            <v>2534</v>
          </cell>
          <cell r="D9" t="str">
            <v>Staněk Karel</v>
          </cell>
          <cell r="E9" t="str">
            <v>F</v>
          </cell>
          <cell r="F9">
            <v>6</v>
          </cell>
          <cell r="G9">
            <v>1300</v>
          </cell>
          <cell r="H9">
            <v>3</v>
          </cell>
          <cell r="L9">
            <v>2534</v>
          </cell>
          <cell r="M9" t="str">
            <v>Staněk Karel</v>
          </cell>
          <cell r="N9" t="str">
            <v>A</v>
          </cell>
          <cell r="O9">
            <v>6</v>
          </cell>
          <cell r="P9">
            <v>4260</v>
          </cell>
          <cell r="Q9">
            <v>4</v>
          </cell>
        </row>
        <row r="10">
          <cell r="C10">
            <v>2564</v>
          </cell>
          <cell r="D10" t="str">
            <v>Sládek Petr</v>
          </cell>
          <cell r="E10" t="str">
            <v>A</v>
          </cell>
          <cell r="F10">
            <v>3</v>
          </cell>
          <cell r="G10">
            <v>700</v>
          </cell>
          <cell r="H10">
            <v>3.5</v>
          </cell>
          <cell r="L10">
            <v>2564</v>
          </cell>
          <cell r="M10" t="str">
            <v>Sládek Petr</v>
          </cell>
          <cell r="N10" t="str">
            <v>C</v>
          </cell>
          <cell r="O10">
            <v>1</v>
          </cell>
          <cell r="P10">
            <v>13050</v>
          </cell>
          <cell r="Q10">
            <v>4</v>
          </cell>
        </row>
        <row r="11">
          <cell r="B11" t="str">
            <v>RUP Ignesti Feeder Team</v>
          </cell>
          <cell r="C11">
            <v>2259</v>
          </cell>
          <cell r="D11" t="str">
            <v>Bromovský Petr</v>
          </cell>
          <cell r="E11" t="str">
            <v>A</v>
          </cell>
          <cell r="F11">
            <v>1</v>
          </cell>
          <cell r="G11">
            <v>300</v>
          </cell>
          <cell r="H11">
            <v>8</v>
          </cell>
          <cell r="I11">
            <v>4860</v>
          </cell>
          <cell r="J11">
            <v>13</v>
          </cell>
          <cell r="K11">
            <v>4</v>
          </cell>
          <cell r="L11">
            <v>2259</v>
          </cell>
          <cell r="M11" t="str">
            <v>Bromovský Petr</v>
          </cell>
          <cell r="N11" t="str">
            <v>F</v>
          </cell>
          <cell r="O11">
            <v>10</v>
          </cell>
          <cell r="P11">
            <v>3700</v>
          </cell>
          <cell r="Q11">
            <v>3</v>
          </cell>
          <cell r="R11">
            <v>20380</v>
          </cell>
          <cell r="S11">
            <v>7</v>
          </cell>
          <cell r="T11">
            <v>1</v>
          </cell>
        </row>
        <row r="12">
          <cell r="C12">
            <v>2363</v>
          </cell>
          <cell r="D12" t="str">
            <v>Konopásek Jaroslav</v>
          </cell>
          <cell r="E12" t="str">
            <v>F</v>
          </cell>
          <cell r="F12">
            <v>8</v>
          </cell>
          <cell r="G12">
            <v>1180</v>
          </cell>
          <cell r="H12">
            <v>4</v>
          </cell>
          <cell r="L12">
            <v>2363</v>
          </cell>
          <cell r="M12" t="str">
            <v>Konopásek Jaroslav</v>
          </cell>
          <cell r="N12" t="str">
            <v>A</v>
          </cell>
          <cell r="O12">
            <v>12</v>
          </cell>
          <cell r="P12">
            <v>4980</v>
          </cell>
          <cell r="Q12">
            <v>3</v>
          </cell>
        </row>
        <row r="13">
          <cell r="C13">
            <v>2391</v>
          </cell>
          <cell r="D13" t="str">
            <v>Bartoň Roman</v>
          </cell>
          <cell r="E13" t="str">
            <v>D</v>
          </cell>
          <cell r="F13">
            <v>10</v>
          </cell>
          <cell r="G13">
            <v>3380</v>
          </cell>
          <cell r="H13">
            <v>1</v>
          </cell>
          <cell r="L13">
            <v>2391</v>
          </cell>
          <cell r="M13" t="str">
            <v>Bartoň Roman</v>
          </cell>
          <cell r="N13" t="str">
            <v>D</v>
          </cell>
          <cell r="O13">
            <v>7</v>
          </cell>
          <cell r="P13">
            <v>11700</v>
          </cell>
          <cell r="Q13">
            <v>1</v>
          </cell>
        </row>
        <row r="14">
          <cell r="B14" t="str">
            <v>MIVARDI FEEDER TEAM</v>
          </cell>
          <cell r="C14">
            <v>1125</v>
          </cell>
          <cell r="D14" t="str">
            <v>Ouředníček Jan</v>
          </cell>
          <cell r="E14" t="str">
            <v>F</v>
          </cell>
          <cell r="F14">
            <v>9</v>
          </cell>
          <cell r="G14">
            <v>3260</v>
          </cell>
          <cell r="H14">
            <v>1</v>
          </cell>
          <cell r="I14">
            <v>5400</v>
          </cell>
          <cell r="J14">
            <v>12.5</v>
          </cell>
          <cell r="K14">
            <v>3</v>
          </cell>
          <cell r="L14">
            <v>1125</v>
          </cell>
          <cell r="M14" t="str">
            <v>Ouředníček Jan</v>
          </cell>
          <cell r="N14" t="str">
            <v>C</v>
          </cell>
          <cell r="O14">
            <v>5</v>
          </cell>
          <cell r="P14">
            <v>13800</v>
          </cell>
          <cell r="Q14">
            <v>1</v>
          </cell>
          <cell r="R14">
            <v>19900</v>
          </cell>
          <cell r="S14">
            <v>14</v>
          </cell>
          <cell r="T14">
            <v>6</v>
          </cell>
        </row>
        <row r="15">
          <cell r="C15">
            <v>1126</v>
          </cell>
          <cell r="D15" t="str">
            <v>Ouředníček Jiří</v>
          </cell>
          <cell r="E15" t="str">
            <v>D</v>
          </cell>
          <cell r="F15">
            <v>2</v>
          </cell>
          <cell r="G15">
            <v>1940</v>
          </cell>
          <cell r="H15">
            <v>3</v>
          </cell>
          <cell r="L15">
            <v>1126</v>
          </cell>
          <cell r="M15" t="str">
            <v>Ouředníček Jiří</v>
          </cell>
          <cell r="N15" t="str">
            <v>A</v>
          </cell>
          <cell r="O15">
            <v>9</v>
          </cell>
          <cell r="P15">
            <v>5800</v>
          </cell>
          <cell r="Q15">
            <v>2</v>
          </cell>
        </row>
        <row r="16">
          <cell r="C16">
            <v>2268</v>
          </cell>
          <cell r="D16" t="str">
            <v>Stejskal Miroslav</v>
          </cell>
          <cell r="E16" t="str">
            <v>B</v>
          </cell>
          <cell r="F16">
            <v>1</v>
          </cell>
          <cell r="G16">
            <v>200</v>
          </cell>
          <cell r="H16">
            <v>8.5</v>
          </cell>
          <cell r="L16">
            <v>2268</v>
          </cell>
          <cell r="M16" t="str">
            <v>Stejskal Miroslav</v>
          </cell>
          <cell r="N16" t="str">
            <v>F</v>
          </cell>
          <cell r="O16">
            <v>8</v>
          </cell>
          <cell r="P16">
            <v>300</v>
          </cell>
          <cell r="Q16">
            <v>11</v>
          </cell>
        </row>
        <row r="17">
          <cell r="B17" t="str">
            <v>MILO Feeder Team</v>
          </cell>
          <cell r="C17">
            <v>2255</v>
          </cell>
          <cell r="D17" t="str">
            <v>Mihálik Boris</v>
          </cell>
          <cell r="E17" t="str">
            <v>B</v>
          </cell>
          <cell r="F17">
            <v>7</v>
          </cell>
          <cell r="G17">
            <v>600</v>
          </cell>
          <cell r="H17">
            <v>5</v>
          </cell>
          <cell r="I17">
            <v>2480</v>
          </cell>
          <cell r="J17">
            <v>18</v>
          </cell>
          <cell r="K17">
            <v>10</v>
          </cell>
          <cell r="L17">
            <v>2255</v>
          </cell>
          <cell r="M17" t="str">
            <v>Mihálik Boris</v>
          </cell>
          <cell r="N17" t="str">
            <v>E</v>
          </cell>
          <cell r="O17">
            <v>9</v>
          </cell>
          <cell r="P17">
            <v>6650</v>
          </cell>
          <cell r="Q17">
            <v>2</v>
          </cell>
          <cell r="R17">
            <v>20770</v>
          </cell>
          <cell r="S17">
            <v>9</v>
          </cell>
          <cell r="T17">
            <v>2</v>
          </cell>
        </row>
        <row r="18">
          <cell r="C18">
            <v>2290</v>
          </cell>
          <cell r="D18" t="str">
            <v>Dorotík Tomáš</v>
          </cell>
          <cell r="E18" t="str">
            <v>E</v>
          </cell>
          <cell r="F18">
            <v>5</v>
          </cell>
          <cell r="G18">
            <v>1700</v>
          </cell>
          <cell r="H18">
            <v>1</v>
          </cell>
          <cell r="L18">
            <v>2290</v>
          </cell>
          <cell r="M18" t="str">
            <v>Dorotík Tomáš</v>
          </cell>
          <cell r="N18" t="str">
            <v>D</v>
          </cell>
          <cell r="O18">
            <v>5</v>
          </cell>
          <cell r="P18">
            <v>5000</v>
          </cell>
          <cell r="Q18">
            <v>6</v>
          </cell>
        </row>
        <row r="19">
          <cell r="C19">
            <v>2289</v>
          </cell>
          <cell r="D19" t="str">
            <v>Vávra Jiří</v>
          </cell>
          <cell r="E19" t="str">
            <v>C</v>
          </cell>
          <cell r="F19">
            <v>10</v>
          </cell>
          <cell r="G19">
            <v>180</v>
          </cell>
          <cell r="H19">
            <v>12</v>
          </cell>
          <cell r="L19">
            <v>2289</v>
          </cell>
          <cell r="M19" t="str">
            <v>Vávra Jiří</v>
          </cell>
          <cell r="N19" t="str">
            <v>B</v>
          </cell>
          <cell r="O19">
            <v>12</v>
          </cell>
          <cell r="P19">
            <v>9120</v>
          </cell>
          <cell r="Q19">
            <v>1</v>
          </cell>
        </row>
        <row r="20">
          <cell r="B20" t="str">
            <v>Brazilci Feeder Team COLMIC</v>
          </cell>
          <cell r="C20">
            <v>96</v>
          </cell>
          <cell r="D20" t="str">
            <v>Konopásek Josef ml.</v>
          </cell>
          <cell r="E20" t="str">
            <v>B</v>
          </cell>
          <cell r="F20">
            <v>8</v>
          </cell>
          <cell r="G20">
            <v>5800</v>
          </cell>
          <cell r="H20">
            <v>1</v>
          </cell>
          <cell r="I20">
            <v>7260</v>
          </cell>
          <cell r="J20">
            <v>17.5</v>
          </cell>
          <cell r="K20">
            <v>7</v>
          </cell>
          <cell r="L20">
            <v>96</v>
          </cell>
          <cell r="M20" t="str">
            <v>Konopásek Josef ml.</v>
          </cell>
          <cell r="N20" t="str">
            <v>F</v>
          </cell>
          <cell r="O20">
            <v>7</v>
          </cell>
          <cell r="P20">
            <v>3950</v>
          </cell>
          <cell r="Q20">
            <v>1</v>
          </cell>
          <cell r="R20">
            <v>19680</v>
          </cell>
          <cell r="S20">
            <v>12</v>
          </cell>
          <cell r="T20">
            <v>3</v>
          </cell>
        </row>
        <row r="21">
          <cell r="C21">
            <v>2575</v>
          </cell>
          <cell r="D21" t="str">
            <v>Češka Ladislav</v>
          </cell>
          <cell r="E21" t="str">
            <v>C</v>
          </cell>
          <cell r="F21">
            <v>8</v>
          </cell>
          <cell r="G21">
            <v>1000</v>
          </cell>
          <cell r="H21">
            <v>10</v>
          </cell>
          <cell r="L21">
            <v>2575</v>
          </cell>
          <cell r="M21" t="str">
            <v>Češka Ladislav</v>
          </cell>
          <cell r="N21" t="str">
            <v>C</v>
          </cell>
          <cell r="O21">
            <v>9</v>
          </cell>
          <cell r="P21">
            <v>7050</v>
          </cell>
          <cell r="Q21">
            <v>9</v>
          </cell>
        </row>
        <row r="22">
          <cell r="C22">
            <v>2576</v>
          </cell>
          <cell r="D22" t="str">
            <v>Schwach Petr</v>
          </cell>
          <cell r="E22" t="str">
            <v>E</v>
          </cell>
          <cell r="F22">
            <v>11</v>
          </cell>
          <cell r="G22">
            <v>460</v>
          </cell>
          <cell r="H22">
            <v>6.5</v>
          </cell>
          <cell r="L22">
            <v>2576</v>
          </cell>
          <cell r="M22" t="str">
            <v>Schwach Petr</v>
          </cell>
          <cell r="N22" t="str">
            <v>B</v>
          </cell>
          <cell r="O22">
            <v>1</v>
          </cell>
          <cell r="P22">
            <v>8680</v>
          </cell>
          <cell r="Q22">
            <v>2</v>
          </cell>
        </row>
        <row r="23">
          <cell r="B23" t="str">
            <v>Feeder Team Český Šternberk</v>
          </cell>
          <cell r="C23">
            <v>2297</v>
          </cell>
          <cell r="D23" t="str">
            <v>Baranka Vladimír</v>
          </cell>
          <cell r="E23" t="str">
            <v>B</v>
          </cell>
          <cell r="F23">
            <v>9</v>
          </cell>
          <cell r="G23">
            <v>1100</v>
          </cell>
          <cell r="H23">
            <v>2</v>
          </cell>
          <cell r="I23">
            <v>5160</v>
          </cell>
          <cell r="J23">
            <v>9</v>
          </cell>
          <cell r="K23">
            <v>2</v>
          </cell>
          <cell r="L23">
            <v>2297</v>
          </cell>
          <cell r="M23" t="str">
            <v>Baranka Vladimír</v>
          </cell>
          <cell r="N23" t="str">
            <v>A</v>
          </cell>
          <cell r="O23">
            <v>5</v>
          </cell>
          <cell r="P23">
            <v>2180</v>
          </cell>
          <cell r="Q23">
            <v>10</v>
          </cell>
          <cell r="R23">
            <v>15330</v>
          </cell>
          <cell r="S23">
            <v>22</v>
          </cell>
          <cell r="T23">
            <v>15</v>
          </cell>
        </row>
        <row r="24">
          <cell r="C24">
            <v>2298</v>
          </cell>
          <cell r="D24" t="str">
            <v>Štěpnička Milan ml.</v>
          </cell>
          <cell r="E24" t="str">
            <v>F</v>
          </cell>
          <cell r="F24">
            <v>10</v>
          </cell>
          <cell r="G24">
            <v>2440</v>
          </cell>
          <cell r="H24">
            <v>2</v>
          </cell>
          <cell r="L24">
            <v>2298</v>
          </cell>
          <cell r="M24" t="str">
            <v>Štěpnička Milan ml.</v>
          </cell>
          <cell r="N24" t="str">
            <v>F</v>
          </cell>
          <cell r="O24">
            <v>2</v>
          </cell>
          <cell r="P24">
            <v>1000</v>
          </cell>
          <cell r="Q24">
            <v>7</v>
          </cell>
        </row>
        <row r="25">
          <cell r="C25">
            <v>2299</v>
          </cell>
          <cell r="D25" t="str">
            <v>Štěpnička Radek</v>
          </cell>
          <cell r="E25" t="str">
            <v>D</v>
          </cell>
          <cell r="F25">
            <v>5</v>
          </cell>
          <cell r="G25">
            <v>1620</v>
          </cell>
          <cell r="H25">
            <v>5</v>
          </cell>
          <cell r="L25">
            <v>2299</v>
          </cell>
          <cell r="M25" t="str">
            <v>Štěpnička Radek</v>
          </cell>
          <cell r="N25" t="str">
            <v>C</v>
          </cell>
          <cell r="O25">
            <v>12</v>
          </cell>
          <cell r="P25">
            <v>12150</v>
          </cell>
          <cell r="Q25">
            <v>5</v>
          </cell>
        </row>
        <row r="26">
          <cell r="B26" t="str">
            <v>Azbestus CZ Feeder team</v>
          </cell>
          <cell r="C26">
            <v>2540</v>
          </cell>
          <cell r="D26" t="str">
            <v>Jedlička Lubomír</v>
          </cell>
          <cell r="E26" t="str">
            <v>F</v>
          </cell>
          <cell r="F26">
            <v>5</v>
          </cell>
          <cell r="G26">
            <v>180</v>
          </cell>
          <cell r="H26">
            <v>8</v>
          </cell>
          <cell r="I26">
            <v>4750</v>
          </cell>
          <cell r="J26">
            <v>13</v>
          </cell>
          <cell r="K26">
            <v>4</v>
          </cell>
          <cell r="L26">
            <v>2540</v>
          </cell>
          <cell r="M26" t="str">
            <v>Jedlička Lubomír</v>
          </cell>
          <cell r="N26" t="str">
            <v>F</v>
          </cell>
          <cell r="O26">
            <v>4</v>
          </cell>
          <cell r="P26">
            <v>400</v>
          </cell>
          <cell r="Q26">
            <v>10</v>
          </cell>
          <cell r="R26">
            <v>10210</v>
          </cell>
          <cell r="S26">
            <v>18</v>
          </cell>
          <cell r="T26">
            <v>11</v>
          </cell>
        </row>
        <row r="27">
          <cell r="C27">
            <v>1982</v>
          </cell>
          <cell r="D27" t="str">
            <v>Hahn Petr</v>
          </cell>
          <cell r="E27" t="str">
            <v>A</v>
          </cell>
          <cell r="F27">
            <v>6</v>
          </cell>
          <cell r="G27">
            <v>1750</v>
          </cell>
          <cell r="H27">
            <v>1</v>
          </cell>
          <cell r="L27">
            <v>1982</v>
          </cell>
          <cell r="M27" t="str">
            <v>Hahn Petr</v>
          </cell>
          <cell r="N27" t="str">
            <v>A</v>
          </cell>
          <cell r="O27">
            <v>4</v>
          </cell>
          <cell r="P27">
            <v>6360</v>
          </cell>
          <cell r="Q27">
            <v>1</v>
          </cell>
        </row>
        <row r="28">
          <cell r="C28">
            <v>2043</v>
          </cell>
          <cell r="D28" t="str">
            <v>Šplíchal Daniel</v>
          </cell>
          <cell r="E28" t="str">
            <v>C</v>
          </cell>
          <cell r="F28">
            <v>1</v>
          </cell>
          <cell r="G28">
            <v>2820</v>
          </cell>
          <cell r="H28">
            <v>4</v>
          </cell>
          <cell r="L28">
            <v>2043</v>
          </cell>
          <cell r="M28" t="str">
            <v>Šplíchal Daniel</v>
          </cell>
          <cell r="N28" t="str">
            <v>D</v>
          </cell>
          <cell r="O28">
            <v>12</v>
          </cell>
          <cell r="P28">
            <v>3450</v>
          </cell>
          <cell r="Q28">
            <v>7</v>
          </cell>
        </row>
        <row r="29">
          <cell r="B29" t="str">
            <v>GOOD MIX TEAM Hranice</v>
          </cell>
          <cell r="C29">
            <v>1176</v>
          </cell>
          <cell r="D29" t="str">
            <v>Plaskura Petr</v>
          </cell>
          <cell r="E29" t="str">
            <v>B</v>
          </cell>
          <cell r="F29">
            <v>6</v>
          </cell>
          <cell r="G29">
            <v>650</v>
          </cell>
          <cell r="H29">
            <v>4</v>
          </cell>
          <cell r="I29">
            <v>2030</v>
          </cell>
          <cell r="J29">
            <v>19</v>
          </cell>
          <cell r="K29">
            <v>13</v>
          </cell>
          <cell r="L29">
            <v>1176</v>
          </cell>
          <cell r="M29" t="str">
            <v>Plaskura Petr</v>
          </cell>
          <cell r="N29" t="str">
            <v>B</v>
          </cell>
          <cell r="O29">
            <v>9</v>
          </cell>
          <cell r="P29">
            <v>4720</v>
          </cell>
          <cell r="Q29">
            <v>7</v>
          </cell>
          <cell r="R29">
            <v>17470</v>
          </cell>
          <cell r="S29">
            <v>12</v>
          </cell>
          <cell r="T29">
            <v>3</v>
          </cell>
        </row>
        <row r="30">
          <cell r="C30">
            <v>2054</v>
          </cell>
          <cell r="D30" t="str">
            <v>Novák Martin Mgr.</v>
          </cell>
          <cell r="E30" t="str">
            <v>D</v>
          </cell>
          <cell r="F30">
            <v>4</v>
          </cell>
          <cell r="G30">
            <v>1040</v>
          </cell>
          <cell r="H30">
            <v>7</v>
          </cell>
          <cell r="L30">
            <v>2054</v>
          </cell>
          <cell r="M30" t="str">
            <v>Novák Martin Mgr.</v>
          </cell>
          <cell r="N30" t="str">
            <v>E</v>
          </cell>
          <cell r="O30">
            <v>8</v>
          </cell>
          <cell r="P30">
            <v>7250</v>
          </cell>
          <cell r="Q30">
            <v>1</v>
          </cell>
        </row>
        <row r="31">
          <cell r="C31">
            <v>2306</v>
          </cell>
          <cell r="D31" t="str">
            <v>Čech Martin</v>
          </cell>
          <cell r="E31" t="str">
            <v>E</v>
          </cell>
          <cell r="F31">
            <v>2</v>
          </cell>
          <cell r="G31">
            <v>340</v>
          </cell>
          <cell r="H31">
            <v>8</v>
          </cell>
          <cell r="L31">
            <v>2306</v>
          </cell>
          <cell r="M31" t="str">
            <v>Čech Martin</v>
          </cell>
          <cell r="N31" t="str">
            <v>D</v>
          </cell>
          <cell r="O31">
            <v>1</v>
          </cell>
          <cell r="P31">
            <v>5500</v>
          </cell>
          <cell r="Q31">
            <v>4</v>
          </cell>
        </row>
        <row r="32">
          <cell r="B32" t="str">
            <v>RC Karasi Olomouc</v>
          </cell>
          <cell r="C32">
            <v>2315</v>
          </cell>
          <cell r="D32" t="str">
            <v>Babica Ladislav</v>
          </cell>
          <cell r="E32" t="str">
            <v>C</v>
          </cell>
          <cell r="F32">
            <v>9</v>
          </cell>
          <cell r="G32">
            <v>3200</v>
          </cell>
          <cell r="H32">
            <v>2</v>
          </cell>
          <cell r="I32">
            <v>3810</v>
          </cell>
          <cell r="J32">
            <v>18.5</v>
          </cell>
          <cell r="K32">
            <v>12</v>
          </cell>
          <cell r="L32">
            <v>2315</v>
          </cell>
          <cell r="M32" t="str">
            <v>Babica Ladislav</v>
          </cell>
          <cell r="N32" t="str">
            <v>C</v>
          </cell>
          <cell r="O32">
            <v>3</v>
          </cell>
          <cell r="P32">
            <v>13100</v>
          </cell>
          <cell r="Q32">
            <v>3</v>
          </cell>
          <cell r="R32">
            <v>21460</v>
          </cell>
          <cell r="S32">
            <v>16</v>
          </cell>
          <cell r="T32">
            <v>9</v>
          </cell>
        </row>
        <row r="33">
          <cell r="C33">
            <v>2317</v>
          </cell>
          <cell r="D33" t="str">
            <v>Peřina Josef</v>
          </cell>
          <cell r="E33" t="str">
            <v>E</v>
          </cell>
          <cell r="F33">
            <v>9</v>
          </cell>
          <cell r="G33">
            <v>460</v>
          </cell>
          <cell r="H33">
            <v>6.5</v>
          </cell>
          <cell r="L33">
            <v>2317</v>
          </cell>
          <cell r="M33" t="str">
            <v>Peřina Josef</v>
          </cell>
          <cell r="N33" t="str">
            <v>E</v>
          </cell>
          <cell r="O33">
            <v>1</v>
          </cell>
          <cell r="P33">
            <v>4100</v>
          </cell>
          <cell r="Q33">
            <v>5</v>
          </cell>
        </row>
        <row r="34">
          <cell r="C34" t="str">
            <v>N056</v>
          </cell>
          <cell r="D34" t="str">
            <v>Šimek Ladislav</v>
          </cell>
          <cell r="E34" t="str">
            <v>B</v>
          </cell>
          <cell r="F34">
            <v>10</v>
          </cell>
          <cell r="G34">
            <v>150</v>
          </cell>
          <cell r="H34">
            <v>10</v>
          </cell>
          <cell r="L34" t="str">
            <v>N056</v>
          </cell>
          <cell r="M34" t="str">
            <v>Šimek Ladislav</v>
          </cell>
          <cell r="N34" t="str">
            <v>B</v>
          </cell>
          <cell r="O34">
            <v>11</v>
          </cell>
          <cell r="P34">
            <v>4260</v>
          </cell>
          <cell r="Q34">
            <v>8</v>
          </cell>
        </row>
        <row r="35">
          <cell r="B35" t="str">
            <v>RSK FeederKlub</v>
          </cell>
          <cell r="C35">
            <v>1321</v>
          </cell>
          <cell r="D35" t="str">
            <v>Srb Roman</v>
          </cell>
          <cell r="E35" t="str">
            <v>F</v>
          </cell>
          <cell r="F35">
            <v>2</v>
          </cell>
          <cell r="G35">
            <v>0</v>
          </cell>
          <cell r="H35">
            <v>10</v>
          </cell>
          <cell r="I35">
            <v>2400</v>
          </cell>
          <cell r="J35">
            <v>17.5</v>
          </cell>
          <cell r="K35">
            <v>7</v>
          </cell>
          <cell r="L35">
            <v>1321</v>
          </cell>
          <cell r="M35" t="str">
            <v>Srb Roman</v>
          </cell>
          <cell r="N35" t="str">
            <v>C</v>
          </cell>
          <cell r="O35">
            <v>4</v>
          </cell>
          <cell r="P35">
            <v>10000</v>
          </cell>
          <cell r="Q35">
            <v>6</v>
          </cell>
          <cell r="R35">
            <v>17090</v>
          </cell>
          <cell r="S35">
            <v>17</v>
          </cell>
          <cell r="T35">
            <v>10</v>
          </cell>
        </row>
        <row r="36">
          <cell r="C36">
            <v>2266</v>
          </cell>
          <cell r="D36" t="str">
            <v>Březík Rudolf</v>
          </cell>
          <cell r="E36" t="str">
            <v>D</v>
          </cell>
          <cell r="F36">
            <v>11</v>
          </cell>
          <cell r="G36">
            <v>1700</v>
          </cell>
          <cell r="H36">
            <v>4</v>
          </cell>
          <cell r="L36">
            <v>2266</v>
          </cell>
          <cell r="M36" t="str">
            <v>Březík Rudolf</v>
          </cell>
          <cell r="N36" t="str">
            <v>E</v>
          </cell>
          <cell r="O36">
            <v>5</v>
          </cell>
          <cell r="P36">
            <v>4350</v>
          </cell>
          <cell r="Q36">
            <v>4</v>
          </cell>
        </row>
        <row r="37">
          <cell r="C37">
            <v>2347</v>
          </cell>
          <cell r="D37" t="str">
            <v>Rathouský Petr</v>
          </cell>
          <cell r="E37" t="str">
            <v>A</v>
          </cell>
          <cell r="F37">
            <v>9</v>
          </cell>
          <cell r="G37">
            <v>700</v>
          </cell>
          <cell r="H37">
            <v>3.5</v>
          </cell>
          <cell r="L37">
            <v>2347</v>
          </cell>
          <cell r="M37" t="str">
            <v>Rathouský Petr</v>
          </cell>
          <cell r="N37" t="str">
            <v>A</v>
          </cell>
          <cell r="O37">
            <v>2</v>
          </cell>
          <cell r="P37">
            <v>2740</v>
          </cell>
          <cell r="Q37">
            <v>7</v>
          </cell>
        </row>
        <row r="38">
          <cell r="B38" t="str">
            <v>LOVCI 007</v>
          </cell>
          <cell r="C38">
            <v>2309</v>
          </cell>
          <cell r="D38" t="str">
            <v>Kasl Luboš</v>
          </cell>
          <cell r="E38" t="str">
            <v>D</v>
          </cell>
          <cell r="F38">
            <v>12</v>
          </cell>
          <cell r="G38">
            <v>2360</v>
          </cell>
          <cell r="H38">
            <v>2</v>
          </cell>
          <cell r="I38">
            <v>2810</v>
          </cell>
          <cell r="J38">
            <v>17.5</v>
          </cell>
          <cell r="K38">
            <v>7</v>
          </cell>
          <cell r="L38">
            <v>2309</v>
          </cell>
          <cell r="M38" t="str">
            <v>Kasl Luboš</v>
          </cell>
          <cell r="N38" t="str">
            <v>D</v>
          </cell>
          <cell r="O38">
            <v>2</v>
          </cell>
          <cell r="P38">
            <v>11150</v>
          </cell>
          <cell r="Q38">
            <v>2</v>
          </cell>
          <cell r="R38">
            <v>16450</v>
          </cell>
          <cell r="S38">
            <v>18</v>
          </cell>
          <cell r="T38">
            <v>11</v>
          </cell>
        </row>
        <row r="39">
          <cell r="C39">
            <v>2336</v>
          </cell>
          <cell r="D39" t="str">
            <v>Podrápský Petr</v>
          </cell>
          <cell r="E39" t="str">
            <v>F</v>
          </cell>
          <cell r="F39">
            <v>1</v>
          </cell>
          <cell r="G39">
            <v>0</v>
          </cell>
          <cell r="H39">
            <v>10</v>
          </cell>
          <cell r="L39">
            <v>2336</v>
          </cell>
          <cell r="M39" t="str">
            <v>Podrápský Petr</v>
          </cell>
          <cell r="N39" t="str">
            <v>E</v>
          </cell>
          <cell r="O39">
            <v>2</v>
          </cell>
          <cell r="P39">
            <v>3000</v>
          </cell>
          <cell r="Q39">
            <v>7</v>
          </cell>
        </row>
        <row r="40">
          <cell r="C40">
            <v>2563</v>
          </cell>
          <cell r="D40" t="str">
            <v>Vildmon Karel</v>
          </cell>
          <cell r="E40" t="str">
            <v>A</v>
          </cell>
          <cell r="F40">
            <v>10</v>
          </cell>
          <cell r="G40">
            <v>450</v>
          </cell>
          <cell r="H40">
            <v>5.5</v>
          </cell>
          <cell r="L40">
            <v>2563</v>
          </cell>
          <cell r="M40" t="str">
            <v>Vildmon Karel</v>
          </cell>
          <cell r="N40" t="str">
            <v>A</v>
          </cell>
          <cell r="O40">
            <v>11</v>
          </cell>
          <cell r="P40">
            <v>2300</v>
          </cell>
          <cell r="Q40">
            <v>9</v>
          </cell>
        </row>
        <row r="41">
          <cell r="B41" t="str">
            <v>GB Fishing sport Team - SEMA</v>
          </cell>
          <cell r="C41">
            <v>2123</v>
          </cell>
          <cell r="D41" t="str">
            <v>Jurka Jiří</v>
          </cell>
          <cell r="E41" t="str">
            <v>D</v>
          </cell>
          <cell r="F41">
            <v>3</v>
          </cell>
          <cell r="G41">
            <v>160</v>
          </cell>
          <cell r="H41">
            <v>11</v>
          </cell>
          <cell r="I41">
            <v>1310</v>
          </cell>
          <cell r="J41">
            <v>22</v>
          </cell>
          <cell r="K41">
            <v>17</v>
          </cell>
          <cell r="L41">
            <v>2123</v>
          </cell>
          <cell r="M41" t="str">
            <v>Jurka Jiří</v>
          </cell>
          <cell r="N41" t="str">
            <v>F</v>
          </cell>
          <cell r="O41">
            <v>9</v>
          </cell>
          <cell r="P41">
            <v>3750</v>
          </cell>
          <cell r="Q41">
            <v>2</v>
          </cell>
          <cell r="R41">
            <v>18040</v>
          </cell>
          <cell r="S41">
            <v>14</v>
          </cell>
          <cell r="T41">
            <v>6</v>
          </cell>
        </row>
        <row r="42">
          <cell r="C42">
            <v>2284</v>
          </cell>
          <cell r="D42" t="str">
            <v>Janečka Martin</v>
          </cell>
          <cell r="E42" t="str">
            <v>B</v>
          </cell>
          <cell r="F42">
            <v>3</v>
          </cell>
          <cell r="G42">
            <v>450</v>
          </cell>
          <cell r="H42">
            <v>6</v>
          </cell>
          <cell r="L42">
            <v>2284</v>
          </cell>
          <cell r="M42" t="str">
            <v>Janečka Martin</v>
          </cell>
          <cell r="N42" t="str">
            <v>B</v>
          </cell>
          <cell r="O42">
            <v>8</v>
          </cell>
          <cell r="P42">
            <v>6540</v>
          </cell>
          <cell r="Q42">
            <v>4</v>
          </cell>
        </row>
        <row r="43">
          <cell r="C43">
            <v>2392</v>
          </cell>
          <cell r="D43" t="str">
            <v>Plachý Vladimír</v>
          </cell>
          <cell r="E43" t="str">
            <v>F</v>
          </cell>
          <cell r="F43">
            <v>11</v>
          </cell>
          <cell r="G43">
            <v>700</v>
          </cell>
          <cell r="H43">
            <v>5</v>
          </cell>
          <cell r="L43">
            <v>2392</v>
          </cell>
          <cell r="M43" t="str">
            <v>Plachý Vladimír</v>
          </cell>
          <cell r="N43" t="str">
            <v>C</v>
          </cell>
          <cell r="O43">
            <v>2</v>
          </cell>
          <cell r="P43">
            <v>7750</v>
          </cell>
          <cell r="Q43">
            <v>8</v>
          </cell>
        </row>
        <row r="44">
          <cell r="B44" t="str">
            <v>LADY´S Feeder Team</v>
          </cell>
          <cell r="C44">
            <v>2512</v>
          </cell>
          <cell r="D44" t="str">
            <v>Miháliková Diana</v>
          </cell>
          <cell r="E44" t="str">
            <v>A</v>
          </cell>
          <cell r="F44">
            <v>12</v>
          </cell>
          <cell r="G44">
            <v>1500</v>
          </cell>
          <cell r="H44">
            <v>2</v>
          </cell>
          <cell r="I44">
            <v>1900</v>
          </cell>
          <cell r="J44">
            <v>21.5</v>
          </cell>
          <cell r="K44">
            <v>16</v>
          </cell>
          <cell r="L44">
            <v>2512</v>
          </cell>
          <cell r="M44" t="str">
            <v>Miháliková Diana</v>
          </cell>
          <cell r="N44" t="str">
            <v>F</v>
          </cell>
          <cell r="O44">
            <v>5</v>
          </cell>
          <cell r="P44">
            <v>1400</v>
          </cell>
          <cell r="Q44">
            <v>6</v>
          </cell>
          <cell r="R44">
            <v>10760</v>
          </cell>
          <cell r="S44">
            <v>15</v>
          </cell>
          <cell r="T44">
            <v>8</v>
          </cell>
        </row>
        <row r="45">
          <cell r="C45">
            <v>2573</v>
          </cell>
          <cell r="D45" t="str">
            <v>Literová Barbora</v>
          </cell>
          <cell r="E45" t="str">
            <v>E</v>
          </cell>
          <cell r="F45">
            <v>4</v>
          </cell>
          <cell r="G45">
            <v>0</v>
          </cell>
          <cell r="H45">
            <v>10.5</v>
          </cell>
          <cell r="L45">
            <v>2573</v>
          </cell>
          <cell r="M45" t="str">
            <v>Literová Barbora</v>
          </cell>
          <cell r="N45" t="str">
            <v>D</v>
          </cell>
          <cell r="O45">
            <v>3</v>
          </cell>
          <cell r="P45">
            <v>6000</v>
          </cell>
          <cell r="Q45">
            <v>3</v>
          </cell>
        </row>
        <row r="46">
          <cell r="C46">
            <v>2574</v>
          </cell>
          <cell r="D46" t="str">
            <v>Doušová Eliška</v>
          </cell>
          <cell r="E46" t="str">
            <v>D</v>
          </cell>
          <cell r="F46">
            <v>1</v>
          </cell>
          <cell r="G46">
            <v>400</v>
          </cell>
          <cell r="H46">
            <v>9</v>
          </cell>
          <cell r="L46">
            <v>2574</v>
          </cell>
          <cell r="M46" t="str">
            <v>Doušová Eliška</v>
          </cell>
          <cell r="N46" t="str">
            <v>A</v>
          </cell>
          <cell r="O46">
            <v>10</v>
          </cell>
          <cell r="P46">
            <v>3360</v>
          </cell>
          <cell r="Q46">
            <v>6</v>
          </cell>
        </row>
        <row r="47">
          <cell r="B47" t="str">
            <v>TINKA Feeder Mančaft</v>
          </cell>
          <cell r="C47">
            <v>2355</v>
          </cell>
          <cell r="D47" t="str">
            <v>Nerad Rostislav</v>
          </cell>
          <cell r="E47" t="str">
            <v>E</v>
          </cell>
          <cell r="F47">
            <v>3</v>
          </cell>
          <cell r="G47">
            <v>600</v>
          </cell>
          <cell r="H47">
            <v>5</v>
          </cell>
          <cell r="I47">
            <v>2010</v>
          </cell>
          <cell r="J47">
            <v>18</v>
          </cell>
          <cell r="K47">
            <v>10</v>
          </cell>
          <cell r="L47">
            <v>2355</v>
          </cell>
          <cell r="M47" t="str">
            <v>Nerad Rostislav</v>
          </cell>
          <cell r="N47" t="str">
            <v>A</v>
          </cell>
          <cell r="O47">
            <v>3</v>
          </cell>
          <cell r="P47">
            <v>2720</v>
          </cell>
          <cell r="Q47">
            <v>8</v>
          </cell>
          <cell r="R47">
            <v>6970</v>
          </cell>
          <cell r="S47">
            <v>22</v>
          </cell>
          <cell r="T47">
            <v>15</v>
          </cell>
        </row>
        <row r="48">
          <cell r="C48">
            <v>2357</v>
          </cell>
          <cell r="D48" t="str">
            <v>Popadinec Richard</v>
          </cell>
          <cell r="E48" t="str">
            <v>D</v>
          </cell>
          <cell r="F48">
            <v>8</v>
          </cell>
          <cell r="G48">
            <v>1160</v>
          </cell>
          <cell r="H48">
            <v>6</v>
          </cell>
          <cell r="L48">
            <v>2357</v>
          </cell>
          <cell r="M48" t="str">
            <v>Popadinec Richard</v>
          </cell>
          <cell r="N48" t="str">
            <v>F</v>
          </cell>
          <cell r="O48">
            <v>6</v>
          </cell>
          <cell r="P48">
            <v>3000</v>
          </cell>
          <cell r="Q48">
            <v>5</v>
          </cell>
        </row>
        <row r="49">
          <cell r="C49">
            <v>2529</v>
          </cell>
          <cell r="D49" t="str">
            <v>Řehoř Michal</v>
          </cell>
          <cell r="E49" t="str">
            <v>B</v>
          </cell>
          <cell r="F49">
            <v>2</v>
          </cell>
          <cell r="G49">
            <v>250</v>
          </cell>
          <cell r="H49">
            <v>7</v>
          </cell>
          <cell r="L49">
            <v>2529</v>
          </cell>
          <cell r="M49" t="str">
            <v>Řehoř Michal</v>
          </cell>
          <cell r="N49" t="str">
            <v>D</v>
          </cell>
          <cell r="O49">
            <v>6</v>
          </cell>
          <cell r="P49">
            <v>1250</v>
          </cell>
          <cell r="Q49">
            <v>9</v>
          </cell>
        </row>
        <row r="50">
          <cell r="B50" t="str">
            <v>MIDDY FEEDER TEAM</v>
          </cell>
          <cell r="C50">
            <v>753</v>
          </cell>
          <cell r="D50" t="str">
            <v>Koubek František</v>
          </cell>
          <cell r="E50" t="str">
            <v>B</v>
          </cell>
          <cell r="F50">
            <v>12</v>
          </cell>
          <cell r="G50">
            <v>950</v>
          </cell>
          <cell r="H50">
            <v>3</v>
          </cell>
          <cell r="I50">
            <v>2710</v>
          </cell>
          <cell r="J50">
            <v>15</v>
          </cell>
          <cell r="K50">
            <v>6</v>
          </cell>
          <cell r="L50">
            <v>753</v>
          </cell>
          <cell r="M50" t="str">
            <v>Koubek František</v>
          </cell>
          <cell r="N50" t="str">
            <v>D</v>
          </cell>
          <cell r="O50">
            <v>11</v>
          </cell>
          <cell r="P50">
            <v>2150</v>
          </cell>
          <cell r="Q50">
            <v>8</v>
          </cell>
          <cell r="R50">
            <v>8150</v>
          </cell>
          <cell r="S50">
            <v>26</v>
          </cell>
          <cell r="T50">
            <v>21</v>
          </cell>
        </row>
        <row r="51">
          <cell r="C51">
            <v>2260</v>
          </cell>
          <cell r="D51" t="str">
            <v>Brabec Petr</v>
          </cell>
          <cell r="E51" t="str">
            <v>D</v>
          </cell>
          <cell r="F51">
            <v>7</v>
          </cell>
          <cell r="G51">
            <v>340</v>
          </cell>
          <cell r="H51">
            <v>10</v>
          </cell>
          <cell r="L51">
            <v>2260</v>
          </cell>
          <cell r="M51" t="str">
            <v>Brabec Petr</v>
          </cell>
          <cell r="N51" t="str">
            <v>E</v>
          </cell>
          <cell r="O51">
            <v>6</v>
          </cell>
          <cell r="P51">
            <v>1800</v>
          </cell>
          <cell r="Q51">
            <v>9</v>
          </cell>
        </row>
        <row r="52">
          <cell r="C52" t="str">
            <v>N022</v>
          </cell>
          <cell r="D52" t="str">
            <v>Valík Lubomír</v>
          </cell>
          <cell r="E52" t="str">
            <v>E</v>
          </cell>
          <cell r="F52">
            <v>1</v>
          </cell>
          <cell r="G52">
            <v>1420</v>
          </cell>
          <cell r="H52">
            <v>2</v>
          </cell>
          <cell r="L52" t="str">
            <v>N022</v>
          </cell>
          <cell r="M52" t="str">
            <v>Valík Lubomír</v>
          </cell>
          <cell r="N52" t="str">
            <v>B</v>
          </cell>
          <cell r="O52">
            <v>4</v>
          </cell>
          <cell r="P52">
            <v>4200</v>
          </cell>
          <cell r="Q52">
            <v>9</v>
          </cell>
        </row>
        <row r="53">
          <cell r="B53" t="str">
            <v>K&amp;K Servis Feeder Team Carpio</v>
          </cell>
          <cell r="C53">
            <v>617</v>
          </cell>
          <cell r="D53" t="str">
            <v>Vinař René</v>
          </cell>
          <cell r="E53" t="str">
            <v>F</v>
          </cell>
          <cell r="F53">
            <v>7</v>
          </cell>
          <cell r="G53">
            <v>320</v>
          </cell>
          <cell r="H53">
            <v>7</v>
          </cell>
          <cell r="I53">
            <v>1930</v>
          </cell>
          <cell r="J53">
            <v>19.5</v>
          </cell>
          <cell r="K53">
            <v>14</v>
          </cell>
          <cell r="L53">
            <v>617</v>
          </cell>
          <cell r="M53" t="str">
            <v>Vinař René</v>
          </cell>
          <cell r="N53" t="str">
            <v>B</v>
          </cell>
          <cell r="O53">
            <v>3</v>
          </cell>
          <cell r="P53">
            <v>6100</v>
          </cell>
          <cell r="Q53">
            <v>6</v>
          </cell>
          <cell r="R53">
            <v>16250</v>
          </cell>
          <cell r="S53">
            <v>22</v>
          </cell>
          <cell r="T53">
            <v>15</v>
          </cell>
        </row>
        <row r="54">
          <cell r="C54">
            <v>2301</v>
          </cell>
          <cell r="D54" t="str">
            <v>Pelíšek František</v>
          </cell>
          <cell r="E54" t="str">
            <v>C</v>
          </cell>
          <cell r="F54">
            <v>12</v>
          </cell>
          <cell r="G54">
            <v>1160</v>
          </cell>
          <cell r="H54">
            <v>7</v>
          </cell>
          <cell r="L54">
            <v>2301</v>
          </cell>
          <cell r="M54" t="str">
            <v>Pelíšek František</v>
          </cell>
          <cell r="N54" t="str">
            <v>C</v>
          </cell>
          <cell r="O54">
            <v>10</v>
          </cell>
          <cell r="P54">
            <v>6600</v>
          </cell>
          <cell r="Q54">
            <v>10</v>
          </cell>
        </row>
        <row r="55">
          <cell r="C55">
            <v>2302</v>
          </cell>
          <cell r="D55" t="str">
            <v>Chalupa Ladislav</v>
          </cell>
          <cell r="E55" t="str">
            <v>A</v>
          </cell>
          <cell r="F55">
            <v>4</v>
          </cell>
          <cell r="G55">
            <v>450</v>
          </cell>
          <cell r="H55">
            <v>5.5</v>
          </cell>
          <cell r="L55">
            <v>2302</v>
          </cell>
          <cell r="M55" t="str">
            <v>Chalupa Ladislav</v>
          </cell>
          <cell r="N55" t="str">
            <v>E</v>
          </cell>
          <cell r="O55">
            <v>3</v>
          </cell>
          <cell r="P55">
            <v>3550</v>
          </cell>
          <cell r="Q55">
            <v>6</v>
          </cell>
        </row>
        <row r="56">
          <cell r="B56" t="str">
            <v>F-1 Karlovy Vary</v>
          </cell>
          <cell r="C56">
            <v>2285</v>
          </cell>
          <cell r="D56" t="str">
            <v>Dohnal Jozef</v>
          </cell>
          <cell r="E56" t="str">
            <v>C</v>
          </cell>
          <cell r="F56">
            <v>5</v>
          </cell>
          <cell r="G56">
            <v>3020</v>
          </cell>
          <cell r="H56">
            <v>3</v>
          </cell>
          <cell r="I56">
            <v>3220</v>
          </cell>
          <cell r="J56">
            <v>22</v>
          </cell>
          <cell r="K56">
            <v>17</v>
          </cell>
          <cell r="L56">
            <v>2285</v>
          </cell>
          <cell r="M56" t="str">
            <v>Dohnal Jozef</v>
          </cell>
          <cell r="N56" t="str">
            <v>B</v>
          </cell>
          <cell r="O56">
            <v>7</v>
          </cell>
          <cell r="P56">
            <v>6140</v>
          </cell>
          <cell r="Q56">
            <v>5</v>
          </cell>
          <cell r="R56">
            <v>16440</v>
          </cell>
          <cell r="S56">
            <v>20</v>
          </cell>
          <cell r="T56">
            <v>13</v>
          </cell>
        </row>
        <row r="57">
          <cell r="C57">
            <v>2286</v>
          </cell>
          <cell r="D57" t="str">
            <v>Tóth Petr</v>
          </cell>
          <cell r="E57" t="str">
            <v>E</v>
          </cell>
          <cell r="F57">
            <v>10</v>
          </cell>
          <cell r="G57">
            <v>0</v>
          </cell>
          <cell r="H57">
            <v>10.5</v>
          </cell>
          <cell r="L57">
            <v>2286</v>
          </cell>
          <cell r="M57" t="str">
            <v>Tóth Petr</v>
          </cell>
          <cell r="N57" t="str">
            <v>E</v>
          </cell>
          <cell r="O57">
            <v>7</v>
          </cell>
          <cell r="P57">
            <v>4450</v>
          </cell>
          <cell r="Q57">
            <v>3</v>
          </cell>
        </row>
        <row r="58">
          <cell r="C58">
            <v>2287</v>
          </cell>
          <cell r="D58" t="str">
            <v>Panocha Josef</v>
          </cell>
          <cell r="E58" t="str">
            <v>B</v>
          </cell>
          <cell r="F58">
            <v>5</v>
          </cell>
          <cell r="G58">
            <v>200</v>
          </cell>
          <cell r="H58">
            <v>8.5</v>
          </cell>
          <cell r="L58">
            <v>2287</v>
          </cell>
          <cell r="M58" t="str">
            <v>Panocha Josef</v>
          </cell>
          <cell r="N58" t="str">
            <v>C</v>
          </cell>
          <cell r="O58">
            <v>11</v>
          </cell>
          <cell r="P58">
            <v>5850</v>
          </cell>
          <cell r="Q58">
            <v>12</v>
          </cell>
        </row>
        <row r="59">
          <cell r="B59" t="str">
            <v>Royal Bait Feeder Team</v>
          </cell>
          <cell r="C59">
            <v>2394</v>
          </cell>
          <cell r="D59" t="str">
            <v>Vlček Zdeněk</v>
          </cell>
          <cell r="E59" t="str">
            <v>A</v>
          </cell>
          <cell r="F59">
            <v>5</v>
          </cell>
          <cell r="G59">
            <v>0</v>
          </cell>
          <cell r="H59">
            <v>10.5</v>
          </cell>
          <cell r="I59">
            <v>2420</v>
          </cell>
          <cell r="J59">
            <v>20.5</v>
          </cell>
          <cell r="K59">
            <v>15</v>
          </cell>
          <cell r="L59">
            <v>2394</v>
          </cell>
          <cell r="M59" t="str">
            <v>Vlček Zdeněk</v>
          </cell>
          <cell r="N59" t="str">
            <v>F</v>
          </cell>
          <cell r="O59">
            <v>11</v>
          </cell>
          <cell r="P59">
            <v>450</v>
          </cell>
          <cell r="Q59">
            <v>9</v>
          </cell>
          <cell r="R59">
            <v>9580</v>
          </cell>
          <cell r="S59">
            <v>24</v>
          </cell>
          <cell r="T59">
            <v>19</v>
          </cell>
        </row>
        <row r="60">
          <cell r="C60">
            <v>2258</v>
          </cell>
          <cell r="D60" t="str">
            <v>Lacina David</v>
          </cell>
          <cell r="E60" t="str">
            <v>C</v>
          </cell>
          <cell r="F60">
            <v>7</v>
          </cell>
          <cell r="G60">
            <v>1700</v>
          </cell>
          <cell r="H60">
            <v>6</v>
          </cell>
          <cell r="L60">
            <v>2258</v>
          </cell>
          <cell r="M60" t="str">
            <v>Lacina David</v>
          </cell>
          <cell r="N60" t="str">
            <v>B</v>
          </cell>
          <cell r="O60">
            <v>6</v>
          </cell>
          <cell r="P60">
            <v>3880</v>
          </cell>
          <cell r="Q60">
            <v>10</v>
          </cell>
        </row>
        <row r="61">
          <cell r="C61">
            <v>2263</v>
          </cell>
          <cell r="D61" t="str">
            <v>Kabourek Václav</v>
          </cell>
          <cell r="E61" t="str">
            <v>E</v>
          </cell>
          <cell r="F61">
            <v>8</v>
          </cell>
          <cell r="G61">
            <v>720</v>
          </cell>
          <cell r="H61">
            <v>4</v>
          </cell>
          <cell r="L61">
            <v>2263</v>
          </cell>
          <cell r="M61" t="str">
            <v>Kabourek Václav</v>
          </cell>
          <cell r="N61" t="str">
            <v>D</v>
          </cell>
          <cell r="O61">
            <v>4</v>
          </cell>
          <cell r="P61">
            <v>5250</v>
          </cell>
          <cell r="Q61">
            <v>5</v>
          </cell>
        </row>
        <row r="62">
          <cell r="B62" t="str">
            <v>FEEDER TEAM Znojmo</v>
          </cell>
          <cell r="C62">
            <v>974</v>
          </cell>
          <cell r="D62" t="str">
            <v>Pop Miroslav</v>
          </cell>
          <cell r="E62" t="str">
            <v>E</v>
          </cell>
          <cell r="F62">
            <v>6</v>
          </cell>
          <cell r="G62">
            <v>780</v>
          </cell>
          <cell r="H62">
            <v>3</v>
          </cell>
          <cell r="I62">
            <v>1860</v>
          </cell>
          <cell r="J62">
            <v>23.5</v>
          </cell>
          <cell r="K62">
            <v>20</v>
          </cell>
          <cell r="L62">
            <v>974</v>
          </cell>
          <cell r="M62" t="str">
            <v>Pop Miroslav</v>
          </cell>
          <cell r="N62" t="str">
            <v>E</v>
          </cell>
          <cell r="O62">
            <v>12</v>
          </cell>
          <cell r="P62">
            <v>2450</v>
          </cell>
          <cell r="Q62">
            <v>8</v>
          </cell>
          <cell r="R62">
            <v>10485</v>
          </cell>
          <cell r="S62">
            <v>22</v>
          </cell>
          <cell r="T62">
            <v>15</v>
          </cell>
        </row>
        <row r="63">
          <cell r="C63">
            <v>2359</v>
          </cell>
          <cell r="D63" t="str">
            <v>Kafka Vojtěch</v>
          </cell>
          <cell r="E63" t="str">
            <v>B</v>
          </cell>
          <cell r="F63">
            <v>4</v>
          </cell>
          <cell r="G63">
            <v>0</v>
          </cell>
          <cell r="H63">
            <v>11.5</v>
          </cell>
          <cell r="L63">
            <v>2359</v>
          </cell>
          <cell r="M63" t="str">
            <v>Kafka Vojtěch</v>
          </cell>
          <cell r="N63" t="str">
            <v>D</v>
          </cell>
          <cell r="O63">
            <v>8</v>
          </cell>
          <cell r="P63">
            <v>1115</v>
          </cell>
          <cell r="Q63">
            <v>11</v>
          </cell>
        </row>
        <row r="64">
          <cell r="C64">
            <v>2366</v>
          </cell>
          <cell r="D64" t="str">
            <v>Vaněk Lukáš</v>
          </cell>
          <cell r="E64" t="str">
            <v>C</v>
          </cell>
          <cell r="F64">
            <v>4</v>
          </cell>
          <cell r="G64">
            <v>1080</v>
          </cell>
          <cell r="H64">
            <v>9</v>
          </cell>
          <cell r="L64">
            <v>2366</v>
          </cell>
          <cell r="M64" t="str">
            <v>Vaněk Lukáš</v>
          </cell>
          <cell r="N64" t="str">
            <v>B</v>
          </cell>
          <cell r="O64">
            <v>10</v>
          </cell>
          <cell r="P64">
            <v>6920</v>
          </cell>
          <cell r="Q64">
            <v>3</v>
          </cell>
        </row>
        <row r="65">
          <cell r="B65" t="str">
            <v>Kukající vlci FEEDER TEAM</v>
          </cell>
          <cell r="C65">
            <v>2327</v>
          </cell>
          <cell r="D65" t="str">
            <v>Douša Jan</v>
          </cell>
          <cell r="E65" t="str">
            <v>C</v>
          </cell>
          <cell r="F65">
            <v>3</v>
          </cell>
          <cell r="G65">
            <v>2320</v>
          </cell>
          <cell r="H65">
            <v>5</v>
          </cell>
          <cell r="I65">
            <v>2320</v>
          </cell>
          <cell r="J65">
            <v>27</v>
          </cell>
          <cell r="K65">
            <v>21</v>
          </cell>
          <cell r="L65">
            <v>2327</v>
          </cell>
          <cell r="M65" t="str">
            <v>Douša Jan</v>
          </cell>
          <cell r="N65" t="str">
            <v>C</v>
          </cell>
          <cell r="O65">
            <v>6</v>
          </cell>
          <cell r="P65">
            <v>13750</v>
          </cell>
          <cell r="Q65">
            <v>2</v>
          </cell>
          <cell r="R65">
            <v>17570</v>
          </cell>
          <cell r="S65">
            <v>21</v>
          </cell>
          <cell r="T65">
            <v>14</v>
          </cell>
        </row>
        <row r="66">
          <cell r="C66">
            <v>2319</v>
          </cell>
          <cell r="D66" t="str">
            <v>Surgota Juraj</v>
          </cell>
          <cell r="E66" t="str">
            <v>B</v>
          </cell>
          <cell r="F66">
            <v>11</v>
          </cell>
          <cell r="G66">
            <v>0</v>
          </cell>
          <cell r="H66">
            <v>11.5</v>
          </cell>
          <cell r="L66">
            <v>2319</v>
          </cell>
          <cell r="M66" t="str">
            <v>Surgota Juraj</v>
          </cell>
          <cell r="N66" t="str">
            <v>F</v>
          </cell>
          <cell r="O66">
            <v>1</v>
          </cell>
          <cell r="P66">
            <v>700</v>
          </cell>
          <cell r="Q66">
            <v>8</v>
          </cell>
        </row>
        <row r="67">
          <cell r="C67">
            <v>2338</v>
          </cell>
          <cell r="D67" t="str">
            <v>Franc Tomáš</v>
          </cell>
          <cell r="E67" t="str">
            <v>E</v>
          </cell>
          <cell r="F67">
            <v>12</v>
          </cell>
          <cell r="G67">
            <v>0</v>
          </cell>
          <cell r="H67">
            <v>10.5</v>
          </cell>
          <cell r="L67">
            <v>2338</v>
          </cell>
          <cell r="M67" t="str">
            <v>Franc Tomáš</v>
          </cell>
          <cell r="N67" t="str">
            <v>B</v>
          </cell>
          <cell r="O67">
            <v>5</v>
          </cell>
          <cell r="P67">
            <v>3120</v>
          </cell>
          <cell r="Q67">
            <v>11</v>
          </cell>
        </row>
        <row r="68">
          <cell r="B68" t="str">
            <v>KS FISH TEAM</v>
          </cell>
          <cell r="C68">
            <v>969</v>
          </cell>
          <cell r="D68" t="str">
            <v>Kalenský Petr</v>
          </cell>
          <cell r="E68" t="str">
            <v>A</v>
          </cell>
          <cell r="F68">
            <v>11</v>
          </cell>
          <cell r="G68">
            <v>50</v>
          </cell>
          <cell r="H68">
            <v>9</v>
          </cell>
          <cell r="I68">
            <v>1310</v>
          </cell>
          <cell r="J68">
            <v>23</v>
          </cell>
          <cell r="K68">
            <v>19</v>
          </cell>
          <cell r="L68">
            <v>969</v>
          </cell>
          <cell r="M68" t="str">
            <v>Kalenský Petr</v>
          </cell>
          <cell r="N68" t="str">
            <v>D</v>
          </cell>
          <cell r="O68">
            <v>10</v>
          </cell>
          <cell r="P68">
            <v>1200</v>
          </cell>
          <cell r="Q68">
            <v>10</v>
          </cell>
          <cell r="R68">
            <v>6080</v>
          </cell>
          <cell r="S68">
            <v>25</v>
          </cell>
          <cell r="T68">
            <v>20</v>
          </cell>
        </row>
        <row r="69">
          <cell r="C69">
            <v>345</v>
          </cell>
          <cell r="D69" t="str">
            <v>Dušánek Bohuslav</v>
          </cell>
          <cell r="E69" t="str">
            <v>F</v>
          </cell>
          <cell r="F69">
            <v>3</v>
          </cell>
          <cell r="G69">
            <v>480</v>
          </cell>
          <cell r="H69">
            <v>6</v>
          </cell>
          <cell r="L69">
            <v>345</v>
          </cell>
          <cell r="M69" t="str">
            <v>Dušánek Bohuslav</v>
          </cell>
          <cell r="N69" t="str">
            <v>E</v>
          </cell>
          <cell r="O69">
            <v>4</v>
          </cell>
          <cell r="P69">
            <v>1400</v>
          </cell>
          <cell r="Q69">
            <v>10</v>
          </cell>
        </row>
        <row r="70">
          <cell r="C70">
            <v>2389</v>
          </cell>
          <cell r="D70" t="str">
            <v>Šajerman Vladimír</v>
          </cell>
          <cell r="E70" t="str">
            <v>D</v>
          </cell>
          <cell r="F70">
            <v>9</v>
          </cell>
          <cell r="G70">
            <v>780</v>
          </cell>
          <cell r="H70">
            <v>8</v>
          </cell>
          <cell r="L70">
            <v>2389</v>
          </cell>
          <cell r="M70" t="str">
            <v>Šajerman Vladimír</v>
          </cell>
          <cell r="N70" t="str">
            <v>A</v>
          </cell>
          <cell r="O70">
            <v>7</v>
          </cell>
          <cell r="P70">
            <v>3480</v>
          </cell>
          <cell r="Q70">
            <v>5</v>
          </cell>
        </row>
        <row r="71">
          <cell r="B71" t="str">
            <v>Traper Feeder Team Bombeři</v>
          </cell>
          <cell r="C71">
            <v>2271</v>
          </cell>
          <cell r="D71" t="str">
            <v>Smutný Jiří</v>
          </cell>
          <cell r="E71" t="str">
            <v>C</v>
          </cell>
          <cell r="F71">
            <v>2</v>
          </cell>
          <cell r="G71">
            <v>1140</v>
          </cell>
          <cell r="H71">
            <v>8</v>
          </cell>
          <cell r="I71">
            <v>1140</v>
          </cell>
          <cell r="J71">
            <v>29</v>
          </cell>
          <cell r="K71">
            <v>23</v>
          </cell>
          <cell r="L71">
            <v>2271</v>
          </cell>
          <cell r="M71" t="str">
            <v>Smutný Jiří</v>
          </cell>
          <cell r="N71" t="str">
            <v>C</v>
          </cell>
          <cell r="O71">
            <v>8</v>
          </cell>
          <cell r="P71">
            <v>9350</v>
          </cell>
          <cell r="Q71">
            <v>7</v>
          </cell>
          <cell r="R71">
            <v>12140</v>
          </cell>
          <cell r="S71">
            <v>30</v>
          </cell>
          <cell r="T71">
            <v>22</v>
          </cell>
        </row>
        <row r="72">
          <cell r="C72">
            <v>2272</v>
          </cell>
          <cell r="D72" t="str">
            <v>Kos Petr</v>
          </cell>
          <cell r="E72" t="str">
            <v>E</v>
          </cell>
          <cell r="F72">
            <v>7</v>
          </cell>
          <cell r="G72">
            <v>0</v>
          </cell>
          <cell r="H72">
            <v>10.5</v>
          </cell>
          <cell r="L72">
            <v>2272</v>
          </cell>
          <cell r="M72" t="str">
            <v>Kos Petr</v>
          </cell>
          <cell r="N72" t="str">
            <v>B</v>
          </cell>
          <cell r="O72">
            <v>2</v>
          </cell>
          <cell r="P72">
            <v>1540</v>
          </cell>
          <cell r="Q72">
            <v>12</v>
          </cell>
        </row>
        <row r="73">
          <cell r="C73">
            <v>2274</v>
          </cell>
          <cell r="D73" t="str">
            <v>Blažek Oskar</v>
          </cell>
          <cell r="E73" t="str">
            <v>A</v>
          </cell>
          <cell r="F73">
            <v>8</v>
          </cell>
          <cell r="G73">
            <v>0</v>
          </cell>
          <cell r="H73">
            <v>10.5</v>
          </cell>
          <cell r="L73">
            <v>2274</v>
          </cell>
          <cell r="M73" t="str">
            <v>Blažek Oskar</v>
          </cell>
          <cell r="N73" t="str">
            <v>E</v>
          </cell>
          <cell r="O73">
            <v>10</v>
          </cell>
          <cell r="P73">
            <v>1250</v>
          </cell>
          <cell r="Q73">
            <v>11</v>
          </cell>
        </row>
        <row r="74">
          <cell r="B74" t="str">
            <v>ÚSMP ČRS-MO Braník</v>
          </cell>
          <cell r="C74">
            <v>1086</v>
          </cell>
          <cell r="D74" t="str">
            <v>Kuchař Petr</v>
          </cell>
          <cell r="E74" t="str">
            <v>F</v>
          </cell>
          <cell r="F74">
            <v>4</v>
          </cell>
          <cell r="G74">
            <v>0</v>
          </cell>
          <cell r="H74">
            <v>10</v>
          </cell>
          <cell r="I74">
            <v>960</v>
          </cell>
          <cell r="J74">
            <v>28</v>
          </cell>
          <cell r="K74">
            <v>22</v>
          </cell>
          <cell r="L74">
            <v>1086</v>
          </cell>
          <cell r="M74" t="str">
            <v>Kuchař Petr</v>
          </cell>
          <cell r="N74" t="str">
            <v>A</v>
          </cell>
          <cell r="O74">
            <v>8</v>
          </cell>
          <cell r="P74">
            <v>1040</v>
          </cell>
          <cell r="Q74">
            <v>11</v>
          </cell>
          <cell r="R74">
            <v>8390</v>
          </cell>
          <cell r="S74">
            <v>34</v>
          </cell>
          <cell r="T74">
            <v>23</v>
          </cell>
        </row>
        <row r="75">
          <cell r="C75">
            <v>1129</v>
          </cell>
          <cell r="D75" t="str">
            <v>Hlína Václav</v>
          </cell>
          <cell r="E75" t="str">
            <v>A</v>
          </cell>
          <cell r="F75">
            <v>2</v>
          </cell>
          <cell r="G75">
            <v>400</v>
          </cell>
          <cell r="H75">
            <v>7</v>
          </cell>
          <cell r="L75">
            <v>1129</v>
          </cell>
          <cell r="M75" t="str">
            <v>Hlína Václav</v>
          </cell>
          <cell r="N75" t="str">
            <v>E</v>
          </cell>
          <cell r="O75">
            <v>11</v>
          </cell>
          <cell r="P75">
            <v>1200</v>
          </cell>
          <cell r="Q75">
            <v>12</v>
          </cell>
        </row>
        <row r="76">
          <cell r="C76">
            <v>2367</v>
          </cell>
          <cell r="D76" t="str">
            <v>Hrubant Petr</v>
          </cell>
          <cell r="E76" t="str">
            <v>C</v>
          </cell>
          <cell r="F76">
            <v>11</v>
          </cell>
          <cell r="G76">
            <v>560</v>
          </cell>
          <cell r="H76">
            <v>11</v>
          </cell>
          <cell r="L76">
            <v>2367</v>
          </cell>
          <cell r="M76" t="str">
            <v>Hrubant Petr</v>
          </cell>
          <cell r="N76" t="str">
            <v>C</v>
          </cell>
          <cell r="O76">
            <v>7</v>
          </cell>
          <cell r="P76">
            <v>6150</v>
          </cell>
          <cell r="Q76">
            <v>11</v>
          </cell>
        </row>
        <row r="77">
          <cell r="B77" t="str">
            <v>Black Bass</v>
          </cell>
          <cell r="C77">
            <v>2265</v>
          </cell>
          <cell r="D77" t="str">
            <v>Persch Robert</v>
          </cell>
          <cell r="E77" t="str">
            <v>D</v>
          </cell>
          <cell r="F77">
            <v>6</v>
          </cell>
          <cell r="G77">
            <v>0</v>
          </cell>
          <cell r="H77">
            <v>12</v>
          </cell>
          <cell r="I77">
            <v>0</v>
          </cell>
          <cell r="J77">
            <v>40</v>
          </cell>
          <cell r="K77">
            <v>24</v>
          </cell>
          <cell r="L77">
            <v>2265</v>
          </cell>
          <cell r="M77" t="str">
            <v>Persch Robert</v>
          </cell>
          <cell r="P77">
            <v>0</v>
          </cell>
          <cell r="Q77">
            <v>14</v>
          </cell>
          <cell r="R77">
            <v>0</v>
          </cell>
          <cell r="S77">
            <v>42</v>
          </cell>
          <cell r="T77">
            <v>25</v>
          </cell>
        </row>
        <row r="78">
          <cell r="C78">
            <v>2342</v>
          </cell>
          <cell r="D78" t="str">
            <v>Kukelka Tomáš</v>
          </cell>
          <cell r="E78" t="str">
            <v> </v>
          </cell>
          <cell r="G78">
            <v>0</v>
          </cell>
          <cell r="H78">
            <v>14</v>
          </cell>
          <cell r="L78">
            <v>2342</v>
          </cell>
          <cell r="M78" t="str">
            <v>Kukelka Tomáš</v>
          </cell>
          <cell r="P78">
            <v>0</v>
          </cell>
          <cell r="Q78">
            <v>14</v>
          </cell>
        </row>
        <row r="79">
          <cell r="C79">
            <v>2343</v>
          </cell>
          <cell r="D79" t="str">
            <v>Brosch Michal</v>
          </cell>
          <cell r="G79">
            <v>0</v>
          </cell>
          <cell r="H79">
            <v>14</v>
          </cell>
          <cell r="L79">
            <v>2343</v>
          </cell>
          <cell r="M79" t="str">
            <v>Brosch Michal</v>
          </cell>
          <cell r="P79">
            <v>0</v>
          </cell>
          <cell r="Q79">
            <v>14</v>
          </cell>
        </row>
        <row r="80">
          <cell r="B80" t="str">
            <v>VITALITA Ostrava</v>
          </cell>
          <cell r="C80">
            <v>243</v>
          </cell>
          <cell r="D80" t="str">
            <v>Blaščikovič David</v>
          </cell>
          <cell r="G80">
            <v>0</v>
          </cell>
          <cell r="H80">
            <v>14</v>
          </cell>
          <cell r="I80">
            <v>0</v>
          </cell>
          <cell r="J80">
            <v>42</v>
          </cell>
          <cell r="K80">
            <v>25</v>
          </cell>
          <cell r="L80">
            <v>243</v>
          </cell>
          <cell r="M80" t="str">
            <v>Blaščikovič David</v>
          </cell>
          <cell r="P80">
            <v>0</v>
          </cell>
          <cell r="Q80">
            <v>14</v>
          </cell>
          <cell r="R80">
            <v>0</v>
          </cell>
          <cell r="S80">
            <v>42</v>
          </cell>
          <cell r="T80">
            <v>25</v>
          </cell>
        </row>
        <row r="81">
          <cell r="C81">
            <v>377</v>
          </cell>
          <cell r="D81" t="str">
            <v>Hluchník Michal</v>
          </cell>
          <cell r="G81">
            <v>0</v>
          </cell>
          <cell r="H81">
            <v>14</v>
          </cell>
          <cell r="L81">
            <v>377</v>
          </cell>
          <cell r="M81" t="str">
            <v>Hluchník Michal</v>
          </cell>
          <cell r="P81">
            <v>0</v>
          </cell>
          <cell r="Q81">
            <v>14</v>
          </cell>
        </row>
        <row r="82">
          <cell r="C82">
            <v>1114</v>
          </cell>
          <cell r="D82" t="str">
            <v>Lisník Petr</v>
          </cell>
          <cell r="G82">
            <v>0</v>
          </cell>
          <cell r="H82">
            <v>14</v>
          </cell>
          <cell r="L82">
            <v>1114</v>
          </cell>
          <cell r="M82" t="str">
            <v>Lisník Petr</v>
          </cell>
          <cell r="P82">
            <v>0</v>
          </cell>
          <cell r="Q82">
            <v>14</v>
          </cell>
        </row>
        <row r="84">
          <cell r="D84" t="str">
            <v>Podpis garanta</v>
          </cell>
          <cell r="Q84" t="str">
            <v>Podpis hl. rozhodčího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tabSelected="1" view="pageBreakPreview" zoomScaleSheetLayoutView="100" workbookViewId="0" topLeftCell="A1">
      <pane xSplit="2" ySplit="3" topLeftCell="G4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B1" sqref="B1:B3"/>
    </sheetView>
  </sheetViews>
  <sheetFormatPr defaultColWidth="9.140625" defaultRowHeight="12.75" outlineLevelCol="1"/>
  <cols>
    <col min="1" max="1" width="4.28125" style="0" bestFit="1" customWidth="1"/>
    <col min="2" max="2" width="31.00390625" style="0" bestFit="1" customWidth="1"/>
    <col min="3" max="3" width="7.00390625" style="0" bestFit="1" customWidth="1"/>
    <col min="4" max="4" width="5.7109375" style="0" bestFit="1" customWidth="1"/>
    <col min="5" max="5" width="5.28125" style="0" bestFit="1" customWidth="1"/>
    <col min="6" max="6" width="7.00390625" style="0" bestFit="1" customWidth="1"/>
    <col min="7" max="7" width="5.7109375" style="0" bestFit="1" customWidth="1"/>
    <col min="8" max="8" width="5.28125" style="0" bestFit="1" customWidth="1"/>
    <col min="9" max="9" width="6.00390625" style="0" bestFit="1" customWidth="1"/>
    <col min="10" max="10" width="5.57421875" style="0" bestFit="1" customWidth="1"/>
    <col min="11" max="11" width="5.140625" style="0" bestFit="1" customWidth="1"/>
    <col min="12" max="12" width="6.00390625" style="0" bestFit="1" customWidth="1"/>
    <col min="13" max="13" width="5.57421875" style="0" bestFit="1" customWidth="1"/>
    <col min="14" max="14" width="5.140625" style="0" bestFit="1" customWidth="1"/>
    <col min="15" max="15" width="6.00390625" style="0" customWidth="1" outlineLevel="1"/>
    <col min="16" max="16" width="5.57421875" style="0" customWidth="1" outlineLevel="1"/>
    <col min="17" max="17" width="5.140625" style="0" customWidth="1" outlineLevel="1"/>
    <col min="18" max="18" width="6.00390625" style="0" customWidth="1" outlineLevel="1"/>
    <col min="19" max="19" width="5.57421875" style="0" customWidth="1" outlineLevel="1"/>
    <col min="20" max="20" width="5.140625" style="0" customWidth="1" outlineLevel="1"/>
    <col min="21" max="21" width="6.00390625" style="0" customWidth="1" outlineLevel="1"/>
    <col min="22" max="22" width="5.57421875" style="0" customWidth="1" outlineLevel="1"/>
    <col min="23" max="23" width="5.140625" style="0" customWidth="1" outlineLevel="1"/>
    <col min="24" max="24" width="6.00390625" style="0" customWidth="1" outlineLevel="1"/>
    <col min="25" max="25" width="5.57421875" style="0" customWidth="1" outlineLevel="1"/>
    <col min="26" max="26" width="5.140625" style="0" customWidth="1" outlineLevel="1"/>
    <col min="27" max="27" width="8.8515625" style="0" customWidth="1"/>
    <col min="28" max="28" width="6.57421875" style="0" customWidth="1"/>
    <col min="29" max="29" width="5.28125" style="0" bestFit="1" customWidth="1"/>
  </cols>
  <sheetData>
    <row r="1" spans="1:29" ht="12.75">
      <c r="A1" s="21" t="s">
        <v>0</v>
      </c>
      <c r="B1" s="21" t="s">
        <v>1</v>
      </c>
      <c r="C1" s="24" t="s">
        <v>5</v>
      </c>
      <c r="D1" s="24"/>
      <c r="E1" s="24"/>
      <c r="F1" s="24"/>
      <c r="G1" s="24"/>
      <c r="H1" s="24"/>
      <c r="I1" s="24" t="s">
        <v>7</v>
      </c>
      <c r="J1" s="24"/>
      <c r="K1" s="24"/>
      <c r="L1" s="24"/>
      <c r="M1" s="24"/>
      <c r="N1" s="24"/>
      <c r="O1" s="24" t="s">
        <v>8</v>
      </c>
      <c r="P1" s="24"/>
      <c r="Q1" s="24"/>
      <c r="R1" s="24"/>
      <c r="S1" s="24"/>
      <c r="T1" s="24"/>
      <c r="U1" s="24" t="s">
        <v>16</v>
      </c>
      <c r="V1" s="24"/>
      <c r="W1" s="24"/>
      <c r="X1" s="24"/>
      <c r="Y1" s="24"/>
      <c r="Z1" s="24"/>
      <c r="AA1" s="24" t="s">
        <v>9</v>
      </c>
      <c r="AB1" s="24"/>
      <c r="AC1" s="24"/>
    </row>
    <row r="2" spans="1:29" ht="12.75">
      <c r="A2" s="22"/>
      <c r="B2" s="22"/>
      <c r="C2" s="24" t="s">
        <v>6</v>
      </c>
      <c r="D2" s="24"/>
      <c r="E2" s="24"/>
      <c r="F2" s="24" t="s">
        <v>10</v>
      </c>
      <c r="G2" s="24"/>
      <c r="H2" s="24"/>
      <c r="I2" s="24" t="s">
        <v>6</v>
      </c>
      <c r="J2" s="24"/>
      <c r="K2" s="24"/>
      <c r="L2" s="24" t="s">
        <v>10</v>
      </c>
      <c r="M2" s="24"/>
      <c r="N2" s="24"/>
      <c r="O2" s="24" t="s">
        <v>6</v>
      </c>
      <c r="P2" s="24"/>
      <c r="Q2" s="24"/>
      <c r="R2" s="24" t="s">
        <v>10</v>
      </c>
      <c r="S2" s="24"/>
      <c r="T2" s="24"/>
      <c r="U2" s="24" t="s">
        <v>6</v>
      </c>
      <c r="V2" s="24"/>
      <c r="W2" s="24"/>
      <c r="X2" s="24" t="s">
        <v>10</v>
      </c>
      <c r="Y2" s="24"/>
      <c r="Z2" s="24"/>
      <c r="AA2" s="24"/>
      <c r="AB2" s="24"/>
      <c r="AC2" s="24"/>
    </row>
    <row r="3" spans="1:29" ht="15.75">
      <c r="A3" s="23"/>
      <c r="B3" s="23"/>
      <c r="C3" s="1" t="s">
        <v>2</v>
      </c>
      <c r="D3" s="1" t="s">
        <v>3</v>
      </c>
      <c r="E3" s="2" t="s">
        <v>4</v>
      </c>
      <c r="F3" s="1" t="s">
        <v>2</v>
      </c>
      <c r="G3" s="1" t="s">
        <v>3</v>
      </c>
      <c r="H3" s="2" t="s">
        <v>4</v>
      </c>
      <c r="I3" s="1" t="s">
        <v>2</v>
      </c>
      <c r="J3" s="1" t="s">
        <v>3</v>
      </c>
      <c r="K3" s="2" t="s">
        <v>4</v>
      </c>
      <c r="L3" s="1" t="s">
        <v>2</v>
      </c>
      <c r="M3" s="1" t="s">
        <v>3</v>
      </c>
      <c r="N3" s="2" t="s">
        <v>4</v>
      </c>
      <c r="O3" s="1" t="s">
        <v>2</v>
      </c>
      <c r="P3" s="1" t="s">
        <v>3</v>
      </c>
      <c r="Q3" s="2" t="s">
        <v>4</v>
      </c>
      <c r="R3" s="1" t="s">
        <v>2</v>
      </c>
      <c r="S3" s="1" t="s">
        <v>3</v>
      </c>
      <c r="T3" s="2" t="s">
        <v>4</v>
      </c>
      <c r="U3" s="1" t="s">
        <v>2</v>
      </c>
      <c r="V3" s="1" t="s">
        <v>3</v>
      </c>
      <c r="W3" s="2" t="s">
        <v>4</v>
      </c>
      <c r="X3" s="1" t="s">
        <v>2</v>
      </c>
      <c r="Y3" s="1" t="s">
        <v>3</v>
      </c>
      <c r="Z3" s="2" t="s">
        <v>4</v>
      </c>
      <c r="AA3" s="1" t="s">
        <v>2</v>
      </c>
      <c r="AB3" s="1" t="s">
        <v>3</v>
      </c>
      <c r="AC3" s="2" t="s">
        <v>4</v>
      </c>
    </row>
    <row r="4" spans="1:29" ht="25.5" customHeight="1">
      <c r="A4" s="3"/>
      <c r="B4" s="4" t="s">
        <v>21</v>
      </c>
      <c r="C4" s="5">
        <f>INDEX('[1]Výsledková listina'!$B:$T,MATCH($B4,'[1]Výsledková listina'!$B:$B,0),8)</f>
        <v>3735</v>
      </c>
      <c r="D4" s="5">
        <f>INDEX('[1]Výsledková listina'!$B:$T,MATCH($B4,'[1]Výsledková listina'!$B:$B,0),9)</f>
        <v>12.5</v>
      </c>
      <c r="E4" s="5">
        <f>INDEX('[1]Výsledková listina'!$B:$T,MATCH($B4,'[1]Výsledková listina'!$B:$B,0),10)</f>
        <v>6</v>
      </c>
      <c r="F4" s="5">
        <f>INDEX('[1]Výsledková listina'!$B:$T,MATCH($B4,'[1]Výsledková listina'!$B:$B,0),17)</f>
        <v>18080</v>
      </c>
      <c r="G4" s="5">
        <f>INDEX('[1]Výsledková listina'!$B:$T,MATCH($B4,'[1]Výsledková listina'!$B:$B,0),18)</f>
        <v>12</v>
      </c>
      <c r="H4" s="5">
        <f>INDEX('[1]Výsledková listina'!$B:$T,MATCH($B4,'[1]Výsledková listina'!$B:$B,0),19)</f>
        <v>2</v>
      </c>
      <c r="I4" s="5">
        <f>INDEX('[2]Výsledková listina'!$B:$T,MATCH($B4,'[2]Výsledková listina'!$B:$B,0),8)</f>
        <v>12340</v>
      </c>
      <c r="J4" s="5">
        <f>INDEX('[2]Výsledková listina'!$B:$T,MATCH($B4,'[2]Výsledková listina'!$B:$B,0),9)</f>
        <v>12</v>
      </c>
      <c r="K4" s="5">
        <f>INDEX('[2]Výsledková listina'!$B:$T,MATCH($B4,'[2]Výsledková listina'!$B:$B,0),10)</f>
        <v>4</v>
      </c>
      <c r="L4" s="5">
        <f>INDEX('[2]Výsledková listina'!$B:$T,MATCH($B4,'[2]Výsledková listina'!$B:$B,0),17)</f>
        <v>18600</v>
      </c>
      <c r="M4" s="5">
        <f>INDEX('[2]Výsledková listina'!$B:$T,MATCH($B4,'[2]Výsledková listina'!$B:$B,0),18)</f>
        <v>10</v>
      </c>
      <c r="N4" s="5">
        <f>INDEX('[2]Výsledková listina'!$B:$T,MATCH($B4,'[2]Výsledková listina'!$B:$B,0),19)</f>
        <v>3</v>
      </c>
      <c r="O4" s="5">
        <f>INDEX('[4]Výsledková listina'!$B:$T,MATCH($B4,'[4]Výsledková listina'!$B:$B,0),8)</f>
        <v>9020</v>
      </c>
      <c r="P4" s="5">
        <f>INDEX('[4]Výsledková listina'!$B:$T,MATCH($B4,'[4]Výsledková listina'!$B:$B,0),9)</f>
        <v>7.5</v>
      </c>
      <c r="Q4" s="5">
        <f>INDEX('[4]Výsledková listina'!$B:$T,MATCH($B4,'[4]Výsledková listina'!$B:$B,0),10)</f>
        <v>1</v>
      </c>
      <c r="R4" s="5">
        <f>INDEX('[4]Výsledková listina'!$B:$T,MATCH($B4,'[4]Výsledková listina'!$B:$B,0),17)</f>
        <v>20360</v>
      </c>
      <c r="S4" s="5">
        <f>INDEX('[4]Výsledková listina'!$B:$T,MATCH($B4,'[4]Výsledková listina'!$B:$B,0),18)</f>
        <v>12</v>
      </c>
      <c r="T4" s="5">
        <f>INDEX('[4]Výsledková listina'!$B:$T,MATCH($B4,'[4]Výsledková listina'!$B:$B,0),19)</f>
        <v>3</v>
      </c>
      <c r="U4" s="5">
        <f>INDEX('[3]Výsledková listina'!$B:$T,MATCH($B4,'[3]Výsledková listina'!$B:$B,0),8)</f>
        <v>7450</v>
      </c>
      <c r="V4" s="5">
        <f>INDEX('[3]Výsledková listina'!$B:$T,MATCH($B4,'[3]Výsledková listina'!$B:$B,0),9)</f>
        <v>12</v>
      </c>
      <c r="W4" s="5">
        <f>INDEX('[3]Výsledková listina'!$B:$T,MATCH($B4,'[3]Výsledková listina'!$B:$B,0),10)</f>
        <v>2</v>
      </c>
      <c r="X4" s="5">
        <f>INDEX('[3]Výsledková listina'!$B:$T,MATCH($B4,'[3]Výsledková listina'!$B:$B,0),17)</f>
        <v>5780</v>
      </c>
      <c r="Y4" s="5">
        <f>INDEX('[3]Výsledková listina'!$B:$T,MATCH($B4,'[3]Výsledková listina'!$B:$B,0),18)</f>
        <v>14</v>
      </c>
      <c r="Z4" s="5">
        <f>INDEX('[3]Výsledková listina'!$B:$T,MATCH($B4,'[3]Výsledková listina'!$B:$B,0),19)</f>
        <v>8</v>
      </c>
      <c r="AA4" s="5">
        <f aca="true" t="shared" si="0" ref="AA4:AA28">SUM(C4,F4,I4,L4,O4,R4,U4,X4)</f>
        <v>95365</v>
      </c>
      <c r="AB4" s="5">
        <f aca="true" t="shared" si="1" ref="AB4:AB28">SUM(D4,G4,J4,M4,P4,S4,V4,Y4)</f>
        <v>92</v>
      </c>
      <c r="AC4" s="6">
        <f aca="true" t="shared" si="2" ref="AC4:AC18">RANK(AB4,AB$1:AB$65536,1)</f>
        <v>1</v>
      </c>
    </row>
    <row r="5" spans="1:29" ht="25.5" customHeight="1">
      <c r="A5" s="3"/>
      <c r="B5" s="4" t="s">
        <v>33</v>
      </c>
      <c r="C5" s="5">
        <f>INDEX('[1]Výsledková listina'!$B:$T,MATCH($B5,'[1]Výsledková listina'!$B:$B,0),8)</f>
        <v>6140</v>
      </c>
      <c r="D5" s="5">
        <f>INDEX('[1]Výsledková listina'!$B:$T,MATCH($B5,'[1]Výsledková listina'!$B:$B,0),9)</f>
        <v>9</v>
      </c>
      <c r="E5" s="5">
        <f>INDEX('[1]Výsledková listina'!$B:$T,MATCH($B5,'[1]Výsledková listina'!$B:$B,0),10)</f>
        <v>3</v>
      </c>
      <c r="F5" s="5">
        <f>INDEX('[1]Výsledková listina'!$B:$T,MATCH($B5,'[1]Výsledková listina'!$B:$B,0),17)</f>
        <v>8660</v>
      </c>
      <c r="G5" s="5">
        <f>INDEX('[1]Výsledková listina'!$B:$T,MATCH($B5,'[1]Výsledková listina'!$B:$B,0),18)</f>
        <v>10</v>
      </c>
      <c r="H5" s="5">
        <f>INDEX('[1]Výsledková listina'!$B:$T,MATCH($B5,'[1]Výsledková listina'!$B:$B,0),19)</f>
        <v>1</v>
      </c>
      <c r="I5" s="5">
        <f>INDEX('[2]Výsledková listina'!$B:$T,MATCH($B5,'[2]Výsledková listina'!$B:$B,0),8)</f>
        <v>15220</v>
      </c>
      <c r="J5" s="5">
        <f>INDEX('[2]Výsledková listina'!$B:$T,MATCH($B5,'[2]Výsledková listina'!$B:$B,0),9)</f>
        <v>12</v>
      </c>
      <c r="K5" s="5">
        <f>INDEX('[2]Výsledková listina'!$B:$T,MATCH($B5,'[2]Výsledková listina'!$B:$B,0),10)</f>
        <v>4</v>
      </c>
      <c r="L5" s="5">
        <f>INDEX('[2]Výsledková listina'!$B:$T,MATCH($B5,'[2]Výsledková listina'!$B:$B,0),17)</f>
        <v>9660</v>
      </c>
      <c r="M5" s="5">
        <f>INDEX('[2]Výsledková listina'!$B:$T,MATCH($B5,'[2]Výsledková listina'!$B:$B,0),18)</f>
        <v>17</v>
      </c>
      <c r="N5" s="5">
        <f>INDEX('[2]Výsledková listina'!$B:$T,MATCH($B5,'[2]Výsledková listina'!$B:$B,0),19)</f>
        <v>9</v>
      </c>
      <c r="O5" s="5">
        <f>INDEX('[4]Výsledková listina'!$B:$T,MATCH($B5,'[4]Výsledková listina'!$B:$B,0),8)</f>
        <v>5400</v>
      </c>
      <c r="P5" s="5">
        <f>INDEX('[4]Výsledková listina'!$B:$T,MATCH($B5,'[4]Výsledková listina'!$B:$B,0),9)</f>
        <v>12.5</v>
      </c>
      <c r="Q5" s="5">
        <f>INDEX('[4]Výsledková listina'!$B:$T,MATCH($B5,'[4]Výsledková listina'!$B:$B,0),10)</f>
        <v>3</v>
      </c>
      <c r="R5" s="5">
        <f>INDEX('[4]Výsledková listina'!$B:$T,MATCH($B5,'[4]Výsledková listina'!$B:$B,0),17)</f>
        <v>19900</v>
      </c>
      <c r="S5" s="5">
        <f>INDEX('[4]Výsledková listina'!$B:$T,MATCH($B5,'[4]Výsledková listina'!$B:$B,0),18)</f>
        <v>14</v>
      </c>
      <c r="T5" s="5">
        <f>INDEX('[4]Výsledková listina'!$B:$T,MATCH($B5,'[4]Výsledková listina'!$B:$B,0),19)</f>
        <v>6</v>
      </c>
      <c r="U5" s="5">
        <f>INDEX('[3]Výsledková listina'!$B:$T,MATCH($B5,'[3]Výsledková listina'!$B:$B,0),8)</f>
        <v>6790</v>
      </c>
      <c r="V5" s="5">
        <f>INDEX('[3]Výsledková listina'!$B:$T,MATCH($B5,'[3]Výsledková listina'!$B:$B,0),9)</f>
        <v>12</v>
      </c>
      <c r="W5" s="5">
        <f>INDEX('[3]Výsledková listina'!$B:$T,MATCH($B5,'[3]Výsledková listina'!$B:$B,0),10)</f>
        <v>2</v>
      </c>
      <c r="X5" s="5">
        <f>INDEX('[3]Výsledková listina'!$B:$T,MATCH($B5,'[3]Výsledková listina'!$B:$B,0),17)</f>
        <v>17760</v>
      </c>
      <c r="Y5" s="5">
        <f>INDEX('[3]Výsledková listina'!$B:$T,MATCH($B5,'[3]Výsledková listina'!$B:$B,0),18)</f>
        <v>6</v>
      </c>
      <c r="Z5" s="5">
        <f>INDEX('[3]Výsledková listina'!$B:$T,MATCH($B5,'[3]Výsledková listina'!$B:$B,0),19)</f>
        <v>1</v>
      </c>
      <c r="AA5" s="5">
        <f t="shared" si="0"/>
        <v>89530</v>
      </c>
      <c r="AB5" s="5">
        <f t="shared" si="1"/>
        <v>92.5</v>
      </c>
      <c r="AC5" s="6">
        <f t="shared" si="2"/>
        <v>2</v>
      </c>
    </row>
    <row r="6" spans="1:29" ht="25.5" customHeight="1">
      <c r="A6" s="3"/>
      <c r="B6" s="4" t="s">
        <v>22</v>
      </c>
      <c r="C6" s="5">
        <f>INDEX('[1]Výsledková listina'!$B:$T,MATCH($B6,'[1]Výsledková listina'!$B:$B,0),8)</f>
        <v>5900</v>
      </c>
      <c r="D6" s="5">
        <f>INDEX('[1]Výsledková listina'!$B:$T,MATCH($B6,'[1]Výsledková listina'!$B:$B,0),9)</f>
        <v>9</v>
      </c>
      <c r="E6" s="5">
        <f>INDEX('[1]Výsledková listina'!$B:$T,MATCH($B6,'[1]Výsledková listina'!$B:$B,0),10)</f>
        <v>3</v>
      </c>
      <c r="F6" s="5">
        <f>INDEX('[1]Výsledková listina'!$B:$T,MATCH($B6,'[1]Výsledková listina'!$B:$B,0),17)</f>
        <v>10850</v>
      </c>
      <c r="G6" s="5">
        <f>INDEX('[1]Výsledková listina'!$B:$T,MATCH($B6,'[1]Výsledková listina'!$B:$B,0),18)</f>
        <v>12</v>
      </c>
      <c r="H6" s="5">
        <f>INDEX('[1]Výsledková listina'!$B:$T,MATCH($B6,'[1]Výsledková listina'!$B:$B,0),19)</f>
        <v>2</v>
      </c>
      <c r="I6" s="5">
        <f>INDEX('[2]Výsledková listina'!$B:$T,MATCH($B6,'[2]Výsledková listina'!$B:$B,0),8)</f>
        <v>14500</v>
      </c>
      <c r="J6" s="5">
        <f>INDEX('[2]Výsledková listina'!$B:$T,MATCH($B6,'[2]Výsledková listina'!$B:$B,0),9)</f>
        <v>9</v>
      </c>
      <c r="K6" s="5">
        <f>INDEX('[2]Výsledková listina'!$B:$T,MATCH($B6,'[2]Výsledková listina'!$B:$B,0),10)</f>
        <v>2</v>
      </c>
      <c r="L6" s="5">
        <f>INDEX('[2]Výsledková listina'!$B:$T,MATCH($B6,'[2]Výsledková listina'!$B:$B,0),17)</f>
        <v>25000</v>
      </c>
      <c r="M6" s="5">
        <f>INDEX('[2]Výsledková listina'!$B:$T,MATCH($B6,'[2]Výsledková listina'!$B:$B,0),18)</f>
        <v>8</v>
      </c>
      <c r="N6" s="5">
        <f>INDEX('[2]Výsledková listina'!$B:$T,MATCH($B6,'[2]Výsledková listina'!$B:$B,0),19)</f>
        <v>1</v>
      </c>
      <c r="O6" s="5">
        <f>INDEX('[4]Výsledková listina'!$B:$T,MATCH($B6,'[4]Výsledková listina'!$B:$B,0),8)</f>
        <v>5160</v>
      </c>
      <c r="P6" s="5">
        <f>INDEX('[4]Výsledková listina'!$B:$T,MATCH($B6,'[4]Výsledková listina'!$B:$B,0),9)</f>
        <v>9</v>
      </c>
      <c r="Q6" s="5">
        <f>INDEX('[4]Výsledková listina'!$B:$T,MATCH($B6,'[4]Výsledková listina'!$B:$B,0),10)</f>
        <v>2</v>
      </c>
      <c r="R6" s="5">
        <f>INDEX('[4]Výsledková listina'!$B:$T,MATCH($B6,'[4]Výsledková listina'!$B:$B,0),17)</f>
        <v>15330</v>
      </c>
      <c r="S6" s="5">
        <f>INDEX('[4]Výsledková listina'!$B:$T,MATCH($B6,'[4]Výsledková listina'!$B:$B,0),18)</f>
        <v>22</v>
      </c>
      <c r="T6" s="5">
        <f>INDEX('[4]Výsledková listina'!$B:$T,MATCH($B6,'[4]Výsledková listina'!$B:$B,0),19)</f>
        <v>15</v>
      </c>
      <c r="U6" s="5">
        <f>INDEX('[3]Výsledková listina'!$B:$T,MATCH($B6,'[3]Výsledková listina'!$B:$B,0),8)</f>
        <v>6370</v>
      </c>
      <c r="V6" s="5">
        <f>INDEX('[3]Výsledková listina'!$B:$T,MATCH($B6,'[3]Výsledková listina'!$B:$B,0),9)</f>
        <v>18</v>
      </c>
      <c r="W6" s="5">
        <f>INDEX('[3]Výsledková listina'!$B:$T,MATCH($B6,'[3]Výsledková listina'!$B:$B,0),10)</f>
        <v>11</v>
      </c>
      <c r="X6" s="5">
        <f>INDEX('[3]Výsledková listina'!$B:$T,MATCH($B6,'[3]Výsledková listina'!$B:$B,0),17)</f>
        <v>11040</v>
      </c>
      <c r="Y6" s="5">
        <f>INDEX('[3]Výsledková listina'!$B:$T,MATCH($B6,'[3]Výsledková listina'!$B:$B,0),18)</f>
        <v>13</v>
      </c>
      <c r="Z6" s="5">
        <f>INDEX('[3]Výsledková listina'!$B:$T,MATCH($B6,'[3]Výsledková listina'!$B:$B,0),19)</f>
        <v>7</v>
      </c>
      <c r="AA6" s="5">
        <f t="shared" si="0"/>
        <v>94150</v>
      </c>
      <c r="AB6" s="5">
        <f t="shared" si="1"/>
        <v>100</v>
      </c>
      <c r="AC6" s="6">
        <f t="shared" si="2"/>
        <v>3</v>
      </c>
    </row>
    <row r="7" spans="1:29" ht="25.5" customHeight="1">
      <c r="A7" s="3"/>
      <c r="B7" s="4" t="s">
        <v>36</v>
      </c>
      <c r="C7" s="5">
        <f>INDEX('[1]Výsledková listina'!$B:$T,MATCH($B7,'[1]Výsledková listina'!$B:$B,0),8)</f>
        <v>1250</v>
      </c>
      <c r="D7" s="5">
        <f>INDEX('[1]Výsledková listina'!$B:$T,MATCH($B7,'[1]Výsledková listina'!$B:$B,0),9)</f>
        <v>23</v>
      </c>
      <c r="E7" s="5">
        <f>INDEX('[1]Výsledková listina'!$B:$T,MATCH($B7,'[1]Výsledková listina'!$B:$B,0),10)</f>
        <v>16</v>
      </c>
      <c r="F7" s="5">
        <f>INDEX('[1]Výsledková listina'!$B:$T,MATCH($B7,'[1]Výsledková listina'!$B:$B,0),17)</f>
        <v>10300</v>
      </c>
      <c r="G7" s="5">
        <f>INDEX('[1]Výsledková listina'!$B:$T,MATCH($B7,'[1]Výsledková listina'!$B:$B,0),18)</f>
        <v>18</v>
      </c>
      <c r="H7" s="5">
        <f>INDEX('[1]Výsledková listina'!$B:$T,MATCH($B7,'[1]Výsledková listina'!$B:$B,0),19)</f>
        <v>10</v>
      </c>
      <c r="I7" s="5">
        <f>INDEX('[2]Výsledková listina'!$B:$T,MATCH($B7,'[2]Výsledková listina'!$B:$B,0),8)</f>
        <v>21540</v>
      </c>
      <c r="J7" s="5">
        <f>INDEX('[2]Výsledková listina'!$B:$T,MATCH($B7,'[2]Výsledková listina'!$B:$B,0),9)</f>
        <v>4</v>
      </c>
      <c r="K7" s="5">
        <f>INDEX('[2]Výsledková listina'!$B:$T,MATCH($B7,'[2]Výsledková listina'!$B:$B,0),10)</f>
        <v>1</v>
      </c>
      <c r="L7" s="5">
        <f>INDEX('[2]Výsledková listina'!$B:$T,MATCH($B7,'[2]Výsledková listina'!$B:$B,0),17)</f>
        <v>18860</v>
      </c>
      <c r="M7" s="5">
        <f>INDEX('[2]Výsledková listina'!$B:$T,MATCH($B7,'[2]Výsledková listina'!$B:$B,0),18)</f>
        <v>8</v>
      </c>
      <c r="N7" s="5">
        <f>INDEX('[2]Výsledková listina'!$B:$T,MATCH($B7,'[2]Výsledková listina'!$B:$B,0),19)</f>
        <v>1</v>
      </c>
      <c r="O7" s="5">
        <f>INDEX('[4]Výsledková listina'!$B:$T,MATCH($B7,'[4]Výsledková listina'!$B:$B,0),8)</f>
        <v>2400</v>
      </c>
      <c r="P7" s="5">
        <f>INDEX('[4]Výsledková listina'!$B:$T,MATCH($B7,'[4]Výsledková listina'!$B:$B,0),9)</f>
        <v>17.5</v>
      </c>
      <c r="Q7" s="5">
        <f>INDEX('[4]Výsledková listina'!$B:$T,MATCH($B7,'[4]Výsledková listina'!$B:$B,0),10)</f>
        <v>7</v>
      </c>
      <c r="R7" s="5">
        <f>INDEX('[4]Výsledková listina'!$B:$T,MATCH($B7,'[4]Výsledková listina'!$B:$B,0),17)</f>
        <v>17090</v>
      </c>
      <c r="S7" s="5">
        <f>INDEX('[4]Výsledková listina'!$B:$T,MATCH($B7,'[4]Výsledková listina'!$B:$B,0),18)</f>
        <v>17</v>
      </c>
      <c r="T7" s="5">
        <f>INDEX('[4]Výsledková listina'!$B:$T,MATCH($B7,'[4]Výsledková listina'!$B:$B,0),19)</f>
        <v>10</v>
      </c>
      <c r="U7" s="5">
        <f>INDEX('[3]Výsledková listina'!$B:$T,MATCH($B7,'[3]Výsledková listina'!$B:$B,0),8)</f>
        <v>7990</v>
      </c>
      <c r="V7" s="5">
        <f>INDEX('[3]Výsledková listina'!$B:$T,MATCH($B7,'[3]Výsledková listina'!$B:$B,0),9)</f>
        <v>13.5</v>
      </c>
      <c r="W7" s="5">
        <f>INDEX('[3]Výsledková listina'!$B:$T,MATCH($B7,'[3]Výsledková listina'!$B:$B,0),10)</f>
        <v>7</v>
      </c>
      <c r="X7" s="5">
        <f>INDEX('[3]Výsledková listina'!$B:$T,MATCH($B7,'[3]Výsledková listina'!$B:$B,0),17)</f>
        <v>8540</v>
      </c>
      <c r="Y7" s="5">
        <f>INDEX('[3]Výsledková listina'!$B:$T,MATCH($B7,'[3]Výsledková listina'!$B:$B,0),18)</f>
        <v>10</v>
      </c>
      <c r="Z7" s="5">
        <f>INDEX('[3]Výsledková listina'!$B:$T,MATCH($B7,'[3]Výsledková listina'!$B:$B,0),19)</f>
        <v>3</v>
      </c>
      <c r="AA7" s="5">
        <f t="shared" si="0"/>
        <v>87970</v>
      </c>
      <c r="AB7" s="5">
        <f t="shared" si="1"/>
        <v>111</v>
      </c>
      <c r="AC7" s="6">
        <f t="shared" si="2"/>
        <v>4</v>
      </c>
    </row>
    <row r="8" spans="1:29" ht="25.5" customHeight="1">
      <c r="A8" s="3"/>
      <c r="B8" s="4" t="s">
        <v>19</v>
      </c>
      <c r="C8" s="5">
        <f>INDEX('[1]Výsledková listina'!$B:$T,MATCH($B8,'[1]Výsledková listina'!$B:$B,0),8)</f>
        <v>2760</v>
      </c>
      <c r="D8" s="5">
        <f>INDEX('[1]Výsledková listina'!$B:$T,MATCH($B8,'[1]Výsledková listina'!$B:$B,0),9)</f>
        <v>6</v>
      </c>
      <c r="E8" s="5">
        <f>INDEX('[1]Výsledková listina'!$B:$T,MATCH($B8,'[1]Výsledková listina'!$B:$B,0),10)</f>
        <v>1</v>
      </c>
      <c r="F8" s="5">
        <f>INDEX('[1]Výsledková listina'!$B:$T,MATCH($B8,'[1]Výsledková listina'!$B:$B,0),17)</f>
        <v>6690</v>
      </c>
      <c r="G8" s="5">
        <f>INDEX('[1]Výsledková listina'!$B:$T,MATCH($B8,'[1]Výsledková listina'!$B:$B,0),18)</f>
        <v>13</v>
      </c>
      <c r="H8" s="5">
        <f>INDEX('[1]Výsledková listina'!$B:$T,MATCH($B8,'[1]Výsledková listina'!$B:$B,0),19)</f>
        <v>4</v>
      </c>
      <c r="I8" s="5">
        <f>INDEX('[2]Výsledková listina'!$B:$T,MATCH($B8,'[2]Výsledková listina'!$B:$B,0),8)</f>
        <v>3320</v>
      </c>
      <c r="J8" s="5">
        <f>INDEX('[2]Výsledková listina'!$B:$T,MATCH($B8,'[2]Výsledková listina'!$B:$B,0),9)</f>
        <v>24</v>
      </c>
      <c r="K8" s="5">
        <f>INDEX('[2]Výsledková listina'!$B:$T,MATCH($B8,'[2]Výsledková listina'!$B:$B,0),10)</f>
        <v>18</v>
      </c>
      <c r="L8" s="5">
        <f>INDEX('[2]Výsledková listina'!$B:$T,MATCH($B8,'[2]Výsledková listina'!$B:$B,0),17)</f>
        <v>13340</v>
      </c>
      <c r="M8" s="5">
        <f>INDEX('[2]Výsledková listina'!$B:$T,MATCH($B8,'[2]Výsledková listina'!$B:$B,0),18)</f>
        <v>12</v>
      </c>
      <c r="N8" s="5">
        <f>INDEX('[2]Výsledková listina'!$B:$T,MATCH($B8,'[2]Výsledková listina'!$B:$B,0),19)</f>
        <v>5</v>
      </c>
      <c r="O8" s="5">
        <f>INDEX('[4]Výsledková listina'!$B:$T,MATCH($B8,'[4]Výsledková listina'!$B:$B,0),8)</f>
        <v>7260</v>
      </c>
      <c r="P8" s="5">
        <f>INDEX('[4]Výsledková listina'!$B:$T,MATCH($B8,'[4]Výsledková listina'!$B:$B,0),9)</f>
        <v>17.5</v>
      </c>
      <c r="Q8" s="5">
        <f>INDEX('[4]Výsledková listina'!$B:$T,MATCH($B8,'[4]Výsledková listina'!$B:$B,0),10)</f>
        <v>7</v>
      </c>
      <c r="R8" s="5">
        <f>INDEX('[4]Výsledková listina'!$B:$T,MATCH($B8,'[4]Výsledková listina'!$B:$B,0),17)</f>
        <v>19680</v>
      </c>
      <c r="S8" s="5">
        <f>INDEX('[4]Výsledková listina'!$B:$T,MATCH($B8,'[4]Výsledková listina'!$B:$B,0),18)</f>
        <v>12</v>
      </c>
      <c r="T8" s="5">
        <f>INDEX('[4]Výsledková listina'!$B:$T,MATCH($B8,'[4]Výsledková listina'!$B:$B,0),19)</f>
        <v>3</v>
      </c>
      <c r="U8" s="5">
        <f>INDEX('[3]Výsledková listina'!$B:$T,MATCH($B8,'[3]Výsledková listina'!$B:$B,0),8)</f>
        <v>3440</v>
      </c>
      <c r="V8" s="5">
        <f>INDEX('[3]Výsledková listina'!$B:$T,MATCH($B8,'[3]Výsledková listina'!$B:$B,0),9)</f>
        <v>23.5</v>
      </c>
      <c r="W8" s="5">
        <f>INDEX('[3]Výsledková listina'!$B:$T,MATCH($B8,'[3]Výsledková listina'!$B:$B,0),10)</f>
        <v>18</v>
      </c>
      <c r="X8" s="5">
        <f>INDEX('[3]Výsledková listina'!$B:$T,MATCH($B8,'[3]Výsledková listina'!$B:$B,0),17)</f>
        <v>11650</v>
      </c>
      <c r="Y8" s="5">
        <f>INDEX('[3]Výsledková listina'!$B:$T,MATCH($B8,'[3]Výsledková listina'!$B:$B,0),18)</f>
        <v>10</v>
      </c>
      <c r="Z8" s="5">
        <f>INDEX('[3]Výsledková listina'!$B:$T,MATCH($B8,'[3]Výsledková listina'!$B:$B,0),19)</f>
        <v>3</v>
      </c>
      <c r="AA8" s="5">
        <f t="shared" si="0"/>
        <v>68140</v>
      </c>
      <c r="AB8" s="5">
        <f t="shared" si="1"/>
        <v>118</v>
      </c>
      <c r="AC8" s="6">
        <f t="shared" si="2"/>
        <v>5</v>
      </c>
    </row>
    <row r="9" spans="1:29" ht="25.5" customHeight="1">
      <c r="A9" s="3"/>
      <c r="B9" s="4" t="s">
        <v>32</v>
      </c>
      <c r="C9" s="5">
        <f>INDEX('[1]Výsledková listina'!$B:$T,MATCH($B9,'[1]Výsledková listina'!$B:$B,0),8)</f>
        <v>4650</v>
      </c>
      <c r="D9" s="5">
        <f>INDEX('[1]Výsledková listina'!$B:$T,MATCH($B9,'[1]Výsledková listina'!$B:$B,0),9)</f>
        <v>6</v>
      </c>
      <c r="E9" s="5">
        <f>INDEX('[1]Výsledková listina'!$B:$T,MATCH($B9,'[1]Výsledková listina'!$B:$B,0),10)</f>
        <v>1</v>
      </c>
      <c r="F9" s="5">
        <f>INDEX('[1]Výsledková listina'!$B:$T,MATCH($B9,'[1]Výsledková listina'!$B:$B,0),17)</f>
        <v>5390</v>
      </c>
      <c r="G9" s="5">
        <f>INDEX('[1]Výsledková listina'!$B:$T,MATCH($B9,'[1]Výsledková listina'!$B:$B,0),18)</f>
        <v>15</v>
      </c>
      <c r="H9" s="5">
        <f>INDEX('[1]Výsledková listina'!$B:$T,MATCH($B9,'[1]Výsledková listina'!$B:$B,0),19)</f>
        <v>7</v>
      </c>
      <c r="I9" s="5">
        <f>INDEX('[2]Výsledková listina'!$B:$T,MATCH($B9,'[2]Výsledková listina'!$B:$B,0),8)</f>
        <v>5900</v>
      </c>
      <c r="J9" s="5">
        <f>INDEX('[2]Výsledková listina'!$B:$T,MATCH($B9,'[2]Výsledková listina'!$B:$B,0),9)</f>
        <v>22</v>
      </c>
      <c r="K9" s="5">
        <f>INDEX('[2]Výsledková listina'!$B:$T,MATCH($B9,'[2]Výsledková listina'!$B:$B,0),10)</f>
        <v>14</v>
      </c>
      <c r="L9" s="5">
        <f>INDEX('[2]Výsledková listina'!$B:$T,MATCH($B9,'[2]Výsledková listina'!$B:$B,0),17)</f>
        <v>11640</v>
      </c>
      <c r="M9" s="5">
        <f>INDEX('[2]Výsledková listina'!$B:$T,MATCH($B9,'[2]Výsledková listina'!$B:$B,0),18)</f>
        <v>15</v>
      </c>
      <c r="N9" s="5">
        <f>INDEX('[2]Výsledková listina'!$B:$T,MATCH($B9,'[2]Výsledková listina'!$B:$B,0),19)</f>
        <v>8</v>
      </c>
      <c r="O9" s="5">
        <f>INDEX('[4]Výsledková listina'!$B:$T,MATCH($B9,'[4]Výsledková listina'!$B:$B,0),8)</f>
        <v>2480</v>
      </c>
      <c r="P9" s="5">
        <f>INDEX('[4]Výsledková listina'!$B:$T,MATCH($B9,'[4]Výsledková listina'!$B:$B,0),9)</f>
        <v>18</v>
      </c>
      <c r="Q9" s="5">
        <f>INDEX('[4]Výsledková listina'!$B:$T,MATCH($B9,'[4]Výsledková listina'!$B:$B,0),10)</f>
        <v>10</v>
      </c>
      <c r="R9" s="5">
        <f>INDEX('[4]Výsledková listina'!$B:$T,MATCH($B9,'[4]Výsledková listina'!$B:$B,0),17)</f>
        <v>20770</v>
      </c>
      <c r="S9" s="5">
        <f>INDEX('[4]Výsledková listina'!$B:$T,MATCH($B9,'[4]Výsledková listina'!$B:$B,0),18)</f>
        <v>9</v>
      </c>
      <c r="T9" s="5">
        <f>INDEX('[4]Výsledková listina'!$B:$T,MATCH($B9,'[4]Výsledková listina'!$B:$B,0),19)</f>
        <v>2</v>
      </c>
      <c r="U9" s="5">
        <f>INDEX('[3]Výsledková listina'!$B:$T,MATCH($B9,'[3]Výsledková listina'!$B:$B,0),8)</f>
        <v>4620</v>
      </c>
      <c r="V9" s="5">
        <f>INDEX('[3]Výsledková listina'!$B:$T,MATCH($B9,'[3]Výsledková listina'!$B:$B,0),9)</f>
        <v>22</v>
      </c>
      <c r="W9" s="5">
        <f>INDEX('[3]Výsledková listina'!$B:$T,MATCH($B9,'[3]Výsledková listina'!$B:$B,0),10)</f>
        <v>17</v>
      </c>
      <c r="X9" s="5">
        <f>INDEX('[3]Výsledková listina'!$B:$T,MATCH($B9,'[3]Výsledková listina'!$B:$B,0),17)</f>
        <v>7230</v>
      </c>
      <c r="Y9" s="5">
        <f>INDEX('[3]Výsledková listina'!$B:$T,MATCH($B9,'[3]Výsledková listina'!$B:$B,0),18)</f>
        <v>16</v>
      </c>
      <c r="Z9" s="5">
        <f>INDEX('[3]Výsledková listina'!$B:$T,MATCH($B9,'[3]Výsledková listina'!$B:$B,0),19)</f>
        <v>11</v>
      </c>
      <c r="AA9" s="5">
        <f t="shared" si="0"/>
        <v>62680</v>
      </c>
      <c r="AB9" s="5">
        <f t="shared" si="1"/>
        <v>123</v>
      </c>
      <c r="AC9" s="6">
        <f t="shared" si="2"/>
        <v>6</v>
      </c>
    </row>
    <row r="10" spans="1:29" ht="25.5" customHeight="1">
      <c r="A10" s="3"/>
      <c r="B10" s="4" t="s">
        <v>37</v>
      </c>
      <c r="C10" s="5">
        <f>INDEX('[1]Výsledková listina'!$B:$T,MATCH($B10,'[1]Výsledková listina'!$B:$B,0),8)</f>
        <v>360</v>
      </c>
      <c r="D10" s="5">
        <f>INDEX('[1]Výsledková listina'!$B:$T,MATCH($B10,'[1]Výsledková listina'!$B:$B,0),9)</f>
        <v>18</v>
      </c>
      <c r="E10" s="5">
        <f>INDEX('[1]Výsledková listina'!$B:$T,MATCH($B10,'[1]Výsledková listina'!$B:$B,0),10)</f>
        <v>10</v>
      </c>
      <c r="F10" s="5">
        <f>INDEX('[1]Výsledková listina'!$B:$T,MATCH($B10,'[1]Výsledková listina'!$B:$B,0),17)</f>
        <v>11830</v>
      </c>
      <c r="G10" s="5">
        <f>INDEX('[1]Výsledková listina'!$B:$T,MATCH($B10,'[1]Výsledková listina'!$B:$B,0),18)</f>
        <v>13</v>
      </c>
      <c r="H10" s="5">
        <f>INDEX('[1]Výsledková listina'!$B:$T,MATCH($B10,'[1]Výsledková listina'!$B:$B,0),19)</f>
        <v>4</v>
      </c>
      <c r="I10" s="5">
        <f>INDEX('[2]Výsledková listina'!$B:$T,MATCH($B10,'[2]Výsledková listina'!$B:$B,0),8)</f>
        <v>8100</v>
      </c>
      <c r="J10" s="5">
        <f>INDEX('[2]Výsledková listina'!$B:$T,MATCH($B10,'[2]Výsledková listina'!$B:$B,0),9)</f>
        <v>15</v>
      </c>
      <c r="K10" s="5">
        <f>INDEX('[2]Výsledková listina'!$B:$T,MATCH($B10,'[2]Výsledková listina'!$B:$B,0),10)</f>
        <v>6</v>
      </c>
      <c r="L10" s="5">
        <f>INDEX('[2]Výsledková listina'!$B:$T,MATCH($B10,'[2]Výsledková listina'!$B:$B,0),17)</f>
        <v>9100</v>
      </c>
      <c r="M10" s="5">
        <f>INDEX('[2]Výsledková listina'!$B:$T,MATCH($B10,'[2]Výsledková listina'!$B:$B,0),18)</f>
        <v>21</v>
      </c>
      <c r="N10" s="5">
        <f>INDEX('[2]Výsledková listina'!$B:$T,MATCH($B10,'[2]Výsledková listina'!$B:$B,0),19)</f>
        <v>13</v>
      </c>
      <c r="O10" s="5">
        <f>INDEX('[4]Výsledková listina'!$B:$T,MATCH($B10,'[4]Výsledková listina'!$B:$B,0),8)</f>
        <v>4860</v>
      </c>
      <c r="P10" s="5">
        <f>INDEX('[4]Výsledková listina'!$B:$T,MATCH($B10,'[4]Výsledková listina'!$B:$B,0),9)</f>
        <v>13</v>
      </c>
      <c r="Q10" s="5">
        <f>INDEX('[4]Výsledková listina'!$B:$T,MATCH($B10,'[4]Výsledková listina'!$B:$B,0),10)</f>
        <v>4</v>
      </c>
      <c r="R10" s="5">
        <f>INDEX('[4]Výsledková listina'!$B:$T,MATCH($B10,'[4]Výsledková listina'!$B:$B,0),17)</f>
        <v>20380</v>
      </c>
      <c r="S10" s="5">
        <f>INDEX('[4]Výsledková listina'!$B:$T,MATCH($B10,'[4]Výsledková listina'!$B:$B,0),18)</f>
        <v>7</v>
      </c>
      <c r="T10" s="5">
        <f>INDEX('[4]Výsledková listina'!$B:$T,MATCH($B10,'[4]Výsledková listina'!$B:$B,0),19)</f>
        <v>1</v>
      </c>
      <c r="U10" s="5">
        <f>INDEX('[3]Výsledková listina'!$B:$T,MATCH($B10,'[3]Výsledková listina'!$B:$B,0),8)</f>
        <v>8590</v>
      </c>
      <c r="V10" s="5">
        <f>INDEX('[3]Výsledková listina'!$B:$T,MATCH($B10,'[3]Výsledková listina'!$B:$B,0),9)</f>
        <v>13</v>
      </c>
      <c r="W10" s="5">
        <f>INDEX('[3]Výsledková listina'!$B:$T,MATCH($B10,'[3]Výsledková listina'!$B:$B,0),10)</f>
        <v>6</v>
      </c>
      <c r="X10" s="5">
        <f>INDEX('[3]Výsledková listina'!$B:$T,MATCH($B10,'[3]Výsledková listina'!$B:$B,0),17)</f>
        <v>3700</v>
      </c>
      <c r="Y10" s="5">
        <f>INDEX('[3]Výsledková listina'!$B:$T,MATCH($B10,'[3]Výsledková listina'!$B:$B,0),18)</f>
        <v>24</v>
      </c>
      <c r="Z10" s="5">
        <f>INDEX('[3]Výsledková listina'!$B:$T,MATCH($B10,'[3]Výsledková listina'!$B:$B,0),19)</f>
        <v>16</v>
      </c>
      <c r="AA10" s="5">
        <f t="shared" si="0"/>
        <v>66920</v>
      </c>
      <c r="AB10" s="5">
        <f t="shared" si="1"/>
        <v>124</v>
      </c>
      <c r="AC10" s="6">
        <f t="shared" si="2"/>
        <v>7</v>
      </c>
    </row>
    <row r="11" spans="1:29" ht="25.5" customHeight="1">
      <c r="A11" s="3"/>
      <c r="B11" s="4" t="s">
        <v>24</v>
      </c>
      <c r="C11" s="5">
        <f>INDEX('[1]Výsledková listina'!$B:$T,MATCH($B11,'[1]Výsledková listina'!$B:$B,0),8)</f>
        <v>2520</v>
      </c>
      <c r="D11" s="5">
        <f>INDEX('[1]Výsledková listina'!$B:$T,MATCH($B11,'[1]Výsledková listina'!$B:$B,0),9)</f>
        <v>10</v>
      </c>
      <c r="E11" s="5">
        <f>INDEX('[1]Výsledková listina'!$B:$T,MATCH($B11,'[1]Výsledková listina'!$B:$B,0),10)</f>
        <v>5</v>
      </c>
      <c r="F11" s="5">
        <f>INDEX('[1]Výsledková listina'!$B:$T,MATCH($B11,'[1]Výsledková listina'!$B:$B,0),17)</f>
        <v>5120</v>
      </c>
      <c r="G11" s="5">
        <f>INDEX('[1]Výsledková listina'!$B:$T,MATCH($B11,'[1]Výsledková listina'!$B:$B,0),18)</f>
        <v>19</v>
      </c>
      <c r="H11" s="5">
        <f>INDEX('[1]Výsledková listina'!$B:$T,MATCH($B11,'[1]Výsledková listina'!$B:$B,0),19)</f>
        <v>11</v>
      </c>
      <c r="I11" s="5">
        <f>INDEX('[2]Výsledková listina'!$B:$T,MATCH($B11,'[2]Výsledková listina'!$B:$B,0),8)</f>
        <v>12600</v>
      </c>
      <c r="J11" s="5">
        <f>INDEX('[2]Výsledková listina'!$B:$T,MATCH($B11,'[2]Výsledková listina'!$B:$B,0),9)</f>
        <v>17</v>
      </c>
      <c r="K11" s="5">
        <f>INDEX('[2]Výsledková listina'!$B:$T,MATCH($B11,'[2]Výsledková listina'!$B:$B,0),10)</f>
        <v>8</v>
      </c>
      <c r="L11" s="5">
        <f>INDEX('[2]Výsledková listina'!$B:$T,MATCH($B11,'[2]Výsledková listina'!$B:$B,0),17)</f>
        <v>9740</v>
      </c>
      <c r="M11" s="5">
        <f>INDEX('[2]Výsledková listina'!$B:$T,MATCH($B11,'[2]Výsledková listina'!$B:$B,0),18)</f>
        <v>22</v>
      </c>
      <c r="N11" s="5">
        <f>INDEX('[2]Výsledková listina'!$B:$T,MATCH($B11,'[2]Výsledková listina'!$B:$B,0),19)</f>
        <v>16</v>
      </c>
      <c r="O11" s="5">
        <f>INDEX('[4]Výsledková listina'!$B:$T,MATCH($B11,'[4]Výsledková listina'!$B:$B,0),8)</f>
        <v>1310</v>
      </c>
      <c r="P11" s="5">
        <f>INDEX('[4]Výsledková listina'!$B:$T,MATCH($B11,'[4]Výsledková listina'!$B:$B,0),9)</f>
        <v>22</v>
      </c>
      <c r="Q11" s="5">
        <f>INDEX('[4]Výsledková listina'!$B:$T,MATCH($B11,'[4]Výsledková listina'!$B:$B,0),10)</f>
        <v>17</v>
      </c>
      <c r="R11" s="5">
        <f>INDEX('[4]Výsledková listina'!$B:$T,MATCH($B11,'[4]Výsledková listina'!$B:$B,0),17)</f>
        <v>18040</v>
      </c>
      <c r="S11" s="5">
        <f>INDEX('[4]Výsledková listina'!$B:$T,MATCH($B11,'[4]Výsledková listina'!$B:$B,0),18)</f>
        <v>14</v>
      </c>
      <c r="T11" s="5">
        <f>INDEX('[4]Výsledková listina'!$B:$T,MATCH($B11,'[4]Výsledková listina'!$B:$B,0),19)</f>
        <v>6</v>
      </c>
      <c r="U11" s="5">
        <f>INDEX('[3]Výsledková listina'!$B:$T,MATCH($B11,'[3]Výsledková listina'!$B:$B,0),8)</f>
        <v>6300</v>
      </c>
      <c r="V11" s="5">
        <f>INDEX('[3]Výsledková listina'!$B:$T,MATCH($B11,'[3]Výsledková listina'!$B:$B,0),9)</f>
        <v>16</v>
      </c>
      <c r="W11" s="5">
        <f>INDEX('[3]Výsledková listina'!$B:$T,MATCH($B11,'[3]Výsledková listina'!$B:$B,0),10)</f>
        <v>8</v>
      </c>
      <c r="X11" s="5">
        <f>INDEX('[3]Výsledková listina'!$B:$T,MATCH($B11,'[3]Výsledková listina'!$B:$B,0),17)</f>
        <v>11640</v>
      </c>
      <c r="Y11" s="5">
        <f>INDEX('[3]Výsledková listina'!$B:$T,MATCH($B11,'[3]Výsledková listina'!$B:$B,0),18)</f>
        <v>11</v>
      </c>
      <c r="Z11" s="5">
        <f>INDEX('[3]Výsledková listina'!$B:$T,MATCH($B11,'[3]Výsledková listina'!$B:$B,0),19)</f>
        <v>5</v>
      </c>
      <c r="AA11" s="5">
        <f t="shared" si="0"/>
        <v>67270</v>
      </c>
      <c r="AB11" s="5">
        <f t="shared" si="1"/>
        <v>131</v>
      </c>
      <c r="AC11" s="6">
        <f t="shared" si="2"/>
        <v>8</v>
      </c>
    </row>
    <row r="12" spans="1:29" ht="25.5" customHeight="1">
      <c r="A12" s="3"/>
      <c r="B12" s="4" t="s">
        <v>26</v>
      </c>
      <c r="C12" s="5">
        <f>INDEX('[1]Výsledková listina'!$B:$T,MATCH($B12,'[1]Výsledková listina'!$B:$B,0),8)</f>
        <v>1550</v>
      </c>
      <c r="D12" s="5">
        <f>INDEX('[1]Výsledková listina'!$B:$T,MATCH($B12,'[1]Výsledková listina'!$B:$B,0),9)</f>
        <v>19</v>
      </c>
      <c r="E12" s="5">
        <f>INDEX('[1]Výsledková listina'!$B:$T,MATCH($B12,'[1]Výsledková listina'!$B:$B,0),10)</f>
        <v>11</v>
      </c>
      <c r="F12" s="5">
        <f>INDEX('[1]Výsledková listina'!$B:$T,MATCH($B12,'[1]Výsledková listina'!$B:$B,0),17)</f>
        <v>10760</v>
      </c>
      <c r="G12" s="5">
        <f>INDEX('[1]Výsledková listina'!$B:$T,MATCH($B12,'[1]Výsledková listina'!$B:$B,0),18)</f>
        <v>17</v>
      </c>
      <c r="H12" s="5">
        <f>INDEX('[1]Výsledková listina'!$B:$T,MATCH($B12,'[1]Výsledková listina'!$B:$B,0),19)</f>
        <v>9</v>
      </c>
      <c r="I12" s="5">
        <f>INDEX('[2]Výsledková listina'!$B:$T,MATCH($B12,'[2]Výsledková listina'!$B:$B,0),8)</f>
        <v>1200</v>
      </c>
      <c r="J12" s="5">
        <f>INDEX('[2]Výsledková listina'!$B:$T,MATCH($B12,'[2]Výsledková listina'!$B:$B,0),9)</f>
        <v>32.5</v>
      </c>
      <c r="K12" s="5">
        <f>INDEX('[2]Výsledková listina'!$B:$T,MATCH($B12,'[2]Výsledková listina'!$B:$B,0),10)</f>
        <v>24</v>
      </c>
      <c r="L12" s="5">
        <f>INDEX('[2]Výsledková listina'!$B:$T,MATCH($B12,'[2]Výsledková listina'!$B:$B,0),17)</f>
        <v>14140</v>
      </c>
      <c r="M12" s="5">
        <f>INDEX('[2]Výsledková listina'!$B:$T,MATCH($B12,'[2]Výsledková listina'!$B:$B,0),18)</f>
        <v>13</v>
      </c>
      <c r="N12" s="5">
        <f>INDEX('[2]Výsledková listina'!$B:$T,MATCH($B12,'[2]Výsledková listina'!$B:$B,0),19)</f>
        <v>6</v>
      </c>
      <c r="O12" s="5">
        <f>INDEX('[4]Výsledková listina'!$B:$T,MATCH($B12,'[4]Výsledková listina'!$B:$B,0),8)</f>
        <v>1930</v>
      </c>
      <c r="P12" s="5">
        <f>INDEX('[4]Výsledková listina'!$B:$T,MATCH($B12,'[4]Výsledková listina'!$B:$B,0),9)</f>
        <v>19.5</v>
      </c>
      <c r="Q12" s="5">
        <f>INDEX('[4]Výsledková listina'!$B:$T,MATCH($B12,'[4]Výsledková listina'!$B:$B,0),10)</f>
        <v>14</v>
      </c>
      <c r="R12" s="5">
        <f>INDEX('[4]Výsledková listina'!$B:$T,MATCH($B12,'[4]Výsledková listina'!$B:$B,0),17)</f>
        <v>16250</v>
      </c>
      <c r="S12" s="5">
        <f>INDEX('[4]Výsledková listina'!$B:$T,MATCH($B12,'[4]Výsledková listina'!$B:$B,0),18)</f>
        <v>22</v>
      </c>
      <c r="T12" s="5">
        <f>INDEX('[4]Výsledková listina'!$B:$T,MATCH($B12,'[4]Výsledková listina'!$B:$B,0),19)</f>
        <v>15</v>
      </c>
      <c r="U12" s="5">
        <f>INDEX('[3]Výsledková listina'!$B:$T,MATCH($B12,'[3]Výsledková listina'!$B:$B,0),8)</f>
        <v>15270</v>
      </c>
      <c r="V12" s="5">
        <f>INDEX('[3]Výsledková listina'!$B:$T,MATCH($B12,'[3]Výsledková listina'!$B:$B,0),9)</f>
        <v>4</v>
      </c>
      <c r="W12" s="5">
        <f>INDEX('[3]Výsledková listina'!$B:$T,MATCH($B12,'[3]Výsledková listina'!$B:$B,0),10)</f>
        <v>1</v>
      </c>
      <c r="X12" s="5">
        <f>INDEX('[3]Výsledková listina'!$B:$T,MATCH($B12,'[3]Výsledková listina'!$B:$B,0),17)</f>
        <v>10430</v>
      </c>
      <c r="Y12" s="5">
        <f>INDEX('[3]Výsledková listina'!$B:$T,MATCH($B12,'[3]Výsledková listina'!$B:$B,0),18)</f>
        <v>9</v>
      </c>
      <c r="Z12" s="5">
        <f>INDEX('[3]Výsledková listina'!$B:$T,MATCH($B12,'[3]Výsledková listina'!$B:$B,0),19)</f>
        <v>2</v>
      </c>
      <c r="AA12" s="5">
        <f t="shared" si="0"/>
        <v>71530</v>
      </c>
      <c r="AB12" s="5">
        <f t="shared" si="1"/>
        <v>136</v>
      </c>
      <c r="AC12" s="6">
        <f t="shared" si="2"/>
        <v>9</v>
      </c>
    </row>
    <row r="13" spans="1:29" ht="25.5" customHeight="1">
      <c r="A13" s="3"/>
      <c r="B13" s="4" t="s">
        <v>17</v>
      </c>
      <c r="C13" s="5">
        <f>INDEX('[1]Výsledková listina'!$B:$T,MATCH($B13,'[1]Výsledková listina'!$B:$B,0),8)</f>
        <v>3340</v>
      </c>
      <c r="D13" s="5">
        <f>INDEX('[1]Výsledková listina'!$B:$T,MATCH($B13,'[1]Výsledková listina'!$B:$B,0),9)</f>
        <v>16</v>
      </c>
      <c r="E13" s="5">
        <f>INDEX('[1]Výsledková listina'!$B:$T,MATCH($B13,'[1]Výsledková listina'!$B:$B,0),10)</f>
        <v>8</v>
      </c>
      <c r="F13" s="5">
        <f>INDEX('[1]Výsledková listina'!$B:$T,MATCH($B13,'[1]Výsledková listina'!$B:$B,0),17)</f>
        <v>4590</v>
      </c>
      <c r="G13" s="5">
        <f>INDEX('[1]Výsledková listina'!$B:$T,MATCH($B13,'[1]Výsledková listina'!$B:$B,0),18)</f>
        <v>24</v>
      </c>
      <c r="H13" s="5">
        <f>INDEX('[1]Výsledková listina'!$B:$T,MATCH($B13,'[1]Výsledková listina'!$B:$B,0),19)</f>
        <v>18</v>
      </c>
      <c r="I13" s="5">
        <f>INDEX('[2]Výsledková listina'!$B:$T,MATCH($B13,'[2]Výsledková listina'!$B:$B,0),8)</f>
        <v>15240</v>
      </c>
      <c r="J13" s="5">
        <f>INDEX('[2]Výsledková listina'!$B:$T,MATCH($B13,'[2]Výsledková listina'!$B:$B,0),9)</f>
        <v>11</v>
      </c>
      <c r="K13" s="5">
        <f>INDEX('[2]Výsledková listina'!$B:$T,MATCH($B13,'[2]Výsledková listina'!$B:$B,0),10)</f>
        <v>3</v>
      </c>
      <c r="L13" s="5">
        <f>INDEX('[2]Výsledková listina'!$B:$T,MATCH($B13,'[2]Výsledková listina'!$B:$B,0),17)</f>
        <v>6660</v>
      </c>
      <c r="M13" s="5">
        <f>INDEX('[2]Výsledková listina'!$B:$T,MATCH($B13,'[2]Výsledková listina'!$B:$B,0),18)</f>
        <v>28</v>
      </c>
      <c r="N13" s="5">
        <f>INDEX('[2]Výsledková listina'!$B:$T,MATCH($B13,'[2]Výsledková listina'!$B:$B,0),19)</f>
        <v>20</v>
      </c>
      <c r="O13" s="5">
        <f>INDEX('[4]Výsledková listina'!$B:$T,MATCH($B13,'[4]Výsledková listina'!$B:$B,0),8)</f>
        <v>4750</v>
      </c>
      <c r="P13" s="5">
        <f>INDEX('[4]Výsledková listina'!$B:$T,MATCH($B13,'[4]Výsledková listina'!$B:$B,0),9)</f>
        <v>13</v>
      </c>
      <c r="Q13" s="5">
        <f>INDEX('[4]Výsledková listina'!$B:$T,MATCH($B13,'[4]Výsledková listina'!$B:$B,0),10)</f>
        <v>4</v>
      </c>
      <c r="R13" s="5">
        <f>INDEX('[4]Výsledková listina'!$B:$T,MATCH($B13,'[4]Výsledková listina'!$B:$B,0),17)</f>
        <v>10210</v>
      </c>
      <c r="S13" s="5">
        <f>INDEX('[4]Výsledková listina'!$B:$T,MATCH($B13,'[4]Výsledková listina'!$B:$B,0),18)</f>
        <v>18</v>
      </c>
      <c r="T13" s="5">
        <f>INDEX('[4]Výsledková listina'!$B:$T,MATCH($B13,'[4]Výsledková listina'!$B:$B,0),19)</f>
        <v>11</v>
      </c>
      <c r="U13" s="5">
        <f>INDEX('[3]Výsledková listina'!$B:$T,MATCH($B13,'[3]Výsledková listina'!$B:$B,0),8)</f>
        <v>7660</v>
      </c>
      <c r="V13" s="5">
        <f>INDEX('[3]Výsledková listina'!$B:$T,MATCH($B13,'[3]Výsledková listina'!$B:$B,0),9)</f>
        <v>20</v>
      </c>
      <c r="W13" s="5">
        <f>INDEX('[3]Výsledková listina'!$B:$T,MATCH($B13,'[3]Výsledková listina'!$B:$B,0),10)</f>
        <v>13</v>
      </c>
      <c r="X13" s="5">
        <f>INDEX('[3]Výsledková listina'!$B:$T,MATCH($B13,'[3]Výsledková listina'!$B:$B,0),17)</f>
        <v>3390</v>
      </c>
      <c r="Y13" s="5">
        <f>INDEX('[3]Výsledková listina'!$B:$T,MATCH($B13,'[3]Výsledková listina'!$B:$B,0),18)</f>
        <v>23</v>
      </c>
      <c r="Z13" s="5">
        <f>INDEX('[3]Výsledková listina'!$B:$T,MATCH($B13,'[3]Výsledková listina'!$B:$B,0),19)</f>
        <v>15</v>
      </c>
      <c r="AA13" s="5">
        <f t="shared" si="0"/>
        <v>55840</v>
      </c>
      <c r="AB13" s="5">
        <f t="shared" si="1"/>
        <v>153</v>
      </c>
      <c r="AC13" s="6">
        <f t="shared" si="2"/>
        <v>10</v>
      </c>
    </row>
    <row r="14" spans="1:29" ht="25.5" customHeight="1">
      <c r="A14" s="3"/>
      <c r="B14" s="4" t="s">
        <v>38</v>
      </c>
      <c r="C14" s="5">
        <f>INDEX('[1]Výsledková listina'!$B:$T,MATCH($B14,'[1]Výsledková listina'!$B:$B,0),8)</f>
        <v>170</v>
      </c>
      <c r="D14" s="5">
        <f>INDEX('[1]Výsledková listina'!$B:$T,MATCH($B14,'[1]Výsledková listina'!$B:$B,0),9)</f>
        <v>28</v>
      </c>
      <c r="E14" s="5">
        <f>INDEX('[1]Výsledková listina'!$B:$T,MATCH($B14,'[1]Výsledková listina'!$B:$B,0),10)</f>
        <v>20</v>
      </c>
      <c r="F14" s="5">
        <f>INDEX('[1]Výsledková listina'!$B:$T,MATCH($B14,'[1]Výsledková listina'!$B:$B,0),17)</f>
        <v>3620</v>
      </c>
      <c r="G14" s="5">
        <f>INDEX('[1]Výsledková listina'!$B:$T,MATCH($B14,'[1]Výsledková listina'!$B:$B,0),18)</f>
        <v>30</v>
      </c>
      <c r="H14" s="5">
        <f>INDEX('[1]Výsledková listina'!$B:$T,MATCH($B14,'[1]Výsledková listina'!$B:$B,0),19)</f>
        <v>23</v>
      </c>
      <c r="I14" s="5">
        <f>INDEX('[2]Výsledková listina'!$B:$T,MATCH($B14,'[2]Výsledková listina'!$B:$B,0),8)</f>
        <v>5640</v>
      </c>
      <c r="J14" s="5">
        <f>INDEX('[2]Výsledková listina'!$B:$T,MATCH($B14,'[2]Výsledková listina'!$B:$B,0),9)</f>
        <v>18</v>
      </c>
      <c r="K14" s="5">
        <f>INDEX('[2]Výsledková listina'!$B:$T,MATCH($B14,'[2]Výsledková listina'!$B:$B,0),10)</f>
        <v>11</v>
      </c>
      <c r="L14" s="5">
        <f>INDEX('[2]Výsledková listina'!$B:$T,MATCH($B14,'[2]Výsledková listina'!$B:$B,0),17)</f>
        <v>14160</v>
      </c>
      <c r="M14" s="5">
        <f>INDEX('[2]Výsledková listina'!$B:$T,MATCH($B14,'[2]Výsledková listina'!$B:$B,0),18)</f>
        <v>18</v>
      </c>
      <c r="N14" s="5">
        <f>INDEX('[2]Výsledková listina'!$B:$T,MATCH($B14,'[2]Výsledková listina'!$B:$B,0),19)</f>
        <v>10</v>
      </c>
      <c r="O14" s="5">
        <f>INDEX('[4]Výsledková listina'!$B:$T,MATCH($B14,'[4]Výsledková listina'!$B:$B,0),8)</f>
        <v>2010</v>
      </c>
      <c r="P14" s="5">
        <f>INDEX('[4]Výsledková listina'!$B:$T,MATCH($B14,'[4]Výsledková listina'!$B:$B,0),9)</f>
        <v>18</v>
      </c>
      <c r="Q14" s="5">
        <f>INDEX('[4]Výsledková listina'!$B:$T,MATCH($B14,'[4]Výsledková listina'!$B:$B,0),10)</f>
        <v>10</v>
      </c>
      <c r="R14" s="5">
        <f>INDEX('[4]Výsledková listina'!$B:$T,MATCH($B14,'[4]Výsledková listina'!$B:$B,0),17)</f>
        <v>6970</v>
      </c>
      <c r="S14" s="5">
        <f>INDEX('[4]Výsledková listina'!$B:$T,MATCH($B14,'[4]Výsledková listina'!$B:$B,0),18)</f>
        <v>22</v>
      </c>
      <c r="T14" s="5">
        <f>INDEX('[4]Výsledková listina'!$B:$T,MATCH($B14,'[4]Výsledková listina'!$B:$B,0),19)</f>
        <v>15</v>
      </c>
      <c r="U14" s="5">
        <f>INDEX('[3]Výsledková listina'!$B:$T,MATCH($B14,'[3]Výsledková listina'!$B:$B,0),8)</f>
        <v>6100</v>
      </c>
      <c r="V14" s="5">
        <f>INDEX('[3]Výsledková listina'!$B:$T,MATCH($B14,'[3]Výsledková listina'!$B:$B,0),9)</f>
        <v>12.5</v>
      </c>
      <c r="W14" s="5">
        <f>INDEX('[3]Výsledková listina'!$B:$T,MATCH($B14,'[3]Výsledková listina'!$B:$B,0),10)</f>
        <v>4</v>
      </c>
      <c r="X14" s="5">
        <f>INDEX('[3]Výsledková listina'!$B:$T,MATCH($B14,'[3]Výsledková listina'!$B:$B,0),17)</f>
        <v>10310</v>
      </c>
      <c r="Y14" s="5">
        <f>INDEX('[3]Výsledková listina'!$B:$T,MATCH($B14,'[3]Výsledková listina'!$B:$B,0),18)</f>
        <v>12</v>
      </c>
      <c r="Z14" s="5">
        <f>INDEX('[3]Výsledková listina'!$B:$T,MATCH($B14,'[3]Výsledková listina'!$B:$B,0),19)</f>
        <v>6</v>
      </c>
      <c r="AA14" s="5">
        <f t="shared" si="0"/>
        <v>48980</v>
      </c>
      <c r="AB14" s="5">
        <f t="shared" si="1"/>
        <v>158.5</v>
      </c>
      <c r="AC14" s="6">
        <f t="shared" si="2"/>
        <v>11</v>
      </c>
    </row>
    <row r="15" spans="1:29" ht="25.5" customHeight="1">
      <c r="A15" s="3"/>
      <c r="B15" s="4" t="s">
        <v>34</v>
      </c>
      <c r="C15" s="5">
        <f>INDEX('[1]Výsledková listina'!$B:$T,MATCH($B15,'[1]Výsledková listina'!$B:$B,0),8)</f>
        <v>720</v>
      </c>
      <c r="D15" s="5">
        <f>INDEX('[1]Výsledková listina'!$B:$T,MATCH($B15,'[1]Výsledková listina'!$B:$B,0),9)</f>
        <v>27</v>
      </c>
      <c r="E15" s="5">
        <f>INDEX('[1]Výsledková listina'!$B:$T,MATCH($B15,'[1]Výsledková listina'!$B:$B,0),10)</f>
        <v>19</v>
      </c>
      <c r="F15" s="5">
        <f>INDEX('[1]Výsledková listina'!$B:$T,MATCH($B15,'[1]Výsledková listina'!$B:$B,0),17)</f>
        <v>5390</v>
      </c>
      <c r="G15" s="5">
        <f>INDEX('[1]Výsledková listina'!$B:$T,MATCH($B15,'[1]Výsledková listina'!$B:$B,0),18)</f>
        <v>21</v>
      </c>
      <c r="H15" s="5">
        <f>INDEX('[1]Výsledková listina'!$B:$T,MATCH($B15,'[1]Výsledková listina'!$B:$B,0),19)</f>
        <v>14</v>
      </c>
      <c r="I15" s="5">
        <f>INDEX('[2]Výsledková listina'!$B:$T,MATCH($B15,'[2]Výsledková listina'!$B:$B,0),8)</f>
        <v>2400</v>
      </c>
      <c r="J15" s="5">
        <f>INDEX('[2]Výsledková listina'!$B:$T,MATCH($B15,'[2]Výsledková listina'!$B:$B,0),9)</f>
        <v>30</v>
      </c>
      <c r="K15" s="5">
        <f>INDEX('[2]Výsledková listina'!$B:$T,MATCH($B15,'[2]Výsledková listina'!$B:$B,0),10)</f>
        <v>22</v>
      </c>
      <c r="L15" s="5">
        <f>INDEX('[2]Výsledková listina'!$B:$T,MATCH($B15,'[2]Výsledková listina'!$B:$B,0),17)</f>
        <v>18170</v>
      </c>
      <c r="M15" s="5">
        <f>INDEX('[2]Výsledková listina'!$B:$T,MATCH($B15,'[2]Výsledková listina'!$B:$B,0),18)</f>
        <v>11</v>
      </c>
      <c r="N15" s="5">
        <f>INDEX('[2]Výsledková listina'!$B:$T,MATCH($B15,'[2]Výsledková listina'!$B:$B,0),19)</f>
        <v>4</v>
      </c>
      <c r="O15" s="5">
        <f>INDEX('[4]Výsledková listina'!$B:$T,MATCH($B15,'[4]Výsledková listina'!$B:$B,0),8)</f>
        <v>3810</v>
      </c>
      <c r="P15" s="5">
        <f>INDEX('[4]Výsledková listina'!$B:$T,MATCH($B15,'[4]Výsledková listina'!$B:$B,0),9)</f>
        <v>18.5</v>
      </c>
      <c r="Q15" s="5">
        <f>INDEX('[4]Výsledková listina'!$B:$T,MATCH($B15,'[4]Výsledková listina'!$B:$B,0),10)</f>
        <v>12</v>
      </c>
      <c r="R15" s="5">
        <f>INDEX('[4]Výsledková listina'!$B:$T,MATCH($B15,'[4]Výsledková listina'!$B:$B,0),17)</f>
        <v>21460</v>
      </c>
      <c r="S15" s="5">
        <f>INDEX('[4]Výsledková listina'!$B:$T,MATCH($B15,'[4]Výsledková listina'!$B:$B,0),18)</f>
        <v>16</v>
      </c>
      <c r="T15" s="5">
        <f>INDEX('[4]Výsledková listina'!$B:$T,MATCH($B15,'[4]Výsledková listina'!$B:$B,0),19)</f>
        <v>9</v>
      </c>
      <c r="U15" s="5">
        <f>INDEX('[3]Výsledková listina'!$B:$T,MATCH($B15,'[3]Výsledková listina'!$B:$B,0),8)</f>
        <v>6170</v>
      </c>
      <c r="V15" s="5">
        <f>INDEX('[3]Výsledková listina'!$B:$T,MATCH($B15,'[3]Výsledková listina'!$B:$B,0),9)</f>
        <v>16</v>
      </c>
      <c r="W15" s="5">
        <f>INDEX('[3]Výsledková listina'!$B:$T,MATCH($B15,'[3]Výsledková listina'!$B:$B,0),10)</f>
        <v>8</v>
      </c>
      <c r="X15" s="5">
        <f>INDEX('[3]Výsledková listina'!$B:$T,MATCH($B15,'[3]Výsledková listina'!$B:$B,0),17)</f>
        <v>3500</v>
      </c>
      <c r="Y15" s="5">
        <f>INDEX('[3]Výsledková listina'!$B:$T,MATCH($B15,'[3]Výsledková listina'!$B:$B,0),18)</f>
        <v>22</v>
      </c>
      <c r="Z15" s="5">
        <f>INDEX('[3]Výsledková listina'!$B:$T,MATCH($B15,'[3]Výsledková listina'!$B:$B,0),19)</f>
        <v>14</v>
      </c>
      <c r="AA15" s="5">
        <f t="shared" si="0"/>
        <v>61620</v>
      </c>
      <c r="AB15" s="5">
        <f t="shared" si="1"/>
        <v>161.5</v>
      </c>
      <c r="AC15" s="6">
        <f t="shared" si="2"/>
        <v>12</v>
      </c>
    </row>
    <row r="16" spans="1:29" ht="25.5" customHeight="1">
      <c r="A16" s="3"/>
      <c r="B16" s="4" t="s">
        <v>25</v>
      </c>
      <c r="C16" s="5">
        <f>INDEX('[1]Výsledková listina'!$B:$T,MATCH($B16,'[1]Výsledková listina'!$B:$B,0),8)</f>
        <v>1960</v>
      </c>
      <c r="D16" s="5">
        <f>INDEX('[1]Výsledková listina'!$B:$T,MATCH($B16,'[1]Výsledková listina'!$B:$B,0),9)</f>
        <v>25</v>
      </c>
      <c r="E16" s="5">
        <f>INDEX('[1]Výsledková listina'!$B:$T,MATCH($B16,'[1]Výsledková listina'!$B:$B,0),10)</f>
        <v>17</v>
      </c>
      <c r="F16" s="5">
        <f>INDEX('[1]Výsledková listina'!$B:$T,MATCH($B16,'[1]Výsledková listina'!$B:$B,0),17)</f>
        <v>7530</v>
      </c>
      <c r="G16" s="5">
        <f>INDEX('[1]Výsledková listina'!$B:$T,MATCH($B16,'[1]Výsledková listina'!$B:$B,0),18)</f>
        <v>22</v>
      </c>
      <c r="H16" s="5">
        <f>INDEX('[1]Výsledková listina'!$B:$T,MATCH($B16,'[1]Výsledková listina'!$B:$B,0),19)</f>
        <v>16</v>
      </c>
      <c r="I16" s="5">
        <f>INDEX('[2]Výsledková listina'!$B:$T,MATCH($B16,'[2]Výsledková listina'!$B:$B,0),8)</f>
        <v>6380</v>
      </c>
      <c r="J16" s="5">
        <f>INDEX('[2]Výsledková listina'!$B:$T,MATCH($B16,'[2]Výsledková listina'!$B:$B,0),9)</f>
        <v>17</v>
      </c>
      <c r="K16" s="5">
        <f>INDEX('[2]Výsledková listina'!$B:$T,MATCH($B16,'[2]Výsledková listina'!$B:$B,0),10)</f>
        <v>8</v>
      </c>
      <c r="L16" s="5">
        <f>INDEX('[2]Výsledková listina'!$B:$T,MATCH($B16,'[2]Výsledková listina'!$B:$B,0),17)</f>
        <v>15100</v>
      </c>
      <c r="M16" s="5">
        <f>INDEX('[2]Výsledková listina'!$B:$T,MATCH($B16,'[2]Výsledková listina'!$B:$B,0),18)</f>
        <v>14</v>
      </c>
      <c r="N16" s="5">
        <f>INDEX('[2]Výsledková listina'!$B:$T,MATCH($B16,'[2]Výsledková listina'!$B:$B,0),19)</f>
        <v>7</v>
      </c>
      <c r="O16" s="5">
        <f>INDEX('[4]Výsledková listina'!$B:$T,MATCH($B16,'[4]Výsledková listina'!$B:$B,0),8)</f>
        <v>2030</v>
      </c>
      <c r="P16" s="5">
        <f>INDEX('[4]Výsledková listina'!$B:$T,MATCH($B16,'[4]Výsledková listina'!$B:$B,0),9)</f>
        <v>19</v>
      </c>
      <c r="Q16" s="5">
        <f>INDEX('[4]Výsledková listina'!$B:$T,MATCH($B16,'[4]Výsledková listina'!$B:$B,0),10)</f>
        <v>13</v>
      </c>
      <c r="R16" s="5">
        <f>INDEX('[4]Výsledková listina'!$B:$T,MATCH($B16,'[4]Výsledková listina'!$B:$B,0),17)</f>
        <v>17470</v>
      </c>
      <c r="S16" s="5">
        <f>INDEX('[4]Výsledková listina'!$B:$T,MATCH($B16,'[4]Výsledková listina'!$B:$B,0),18)</f>
        <v>12</v>
      </c>
      <c r="T16" s="5">
        <f>INDEX('[4]Výsledková listina'!$B:$T,MATCH($B16,'[4]Výsledková listina'!$B:$B,0),19)</f>
        <v>3</v>
      </c>
      <c r="U16" s="5">
        <f>INDEX('[3]Výsledková listina'!$B:$T,MATCH($B16,'[3]Výsledková listina'!$B:$B,0),8)</f>
        <v>2980</v>
      </c>
      <c r="V16" s="5">
        <f>INDEX('[3]Výsledková listina'!$B:$T,MATCH($B16,'[3]Výsledková listina'!$B:$B,0),9)</f>
        <v>28.5</v>
      </c>
      <c r="W16" s="5">
        <f>INDEX('[3]Výsledková listina'!$B:$T,MATCH($B16,'[3]Výsledková listina'!$B:$B,0),10)</f>
        <v>20</v>
      </c>
      <c r="X16" s="5">
        <f>INDEX('[3]Výsledková listina'!$B:$T,MATCH($B16,'[3]Výsledková listina'!$B:$B,0),17)</f>
        <v>1750</v>
      </c>
      <c r="Y16" s="5">
        <f>INDEX('[3]Výsledková listina'!$B:$T,MATCH($B16,'[3]Výsledková listina'!$B:$B,0),18)</f>
        <v>27.5</v>
      </c>
      <c r="Z16" s="5">
        <f>INDEX('[3]Výsledková listina'!$B:$T,MATCH($B16,'[3]Výsledková listina'!$B:$B,0),19)</f>
        <v>19</v>
      </c>
      <c r="AA16" s="5">
        <f t="shared" si="0"/>
        <v>55200</v>
      </c>
      <c r="AB16" s="5">
        <f t="shared" si="1"/>
        <v>165</v>
      </c>
      <c r="AC16" s="6">
        <f t="shared" si="2"/>
        <v>13</v>
      </c>
    </row>
    <row r="17" spans="1:29" ht="25.5" customHeight="1">
      <c r="A17" s="3"/>
      <c r="B17" s="4" t="s">
        <v>20</v>
      </c>
      <c r="C17" s="5">
        <f>INDEX('[1]Výsledková listina'!$B:$T,MATCH($B17,'[1]Výsledková listina'!$B:$B,0),8)</f>
        <v>2730</v>
      </c>
      <c r="D17" s="5">
        <f>INDEX('[1]Výsledková listina'!$B:$T,MATCH($B17,'[1]Výsledková listina'!$B:$B,0),9)</f>
        <v>20.5</v>
      </c>
      <c r="E17" s="5">
        <f>INDEX('[1]Výsledková listina'!$B:$T,MATCH($B17,'[1]Výsledková listina'!$B:$B,0),10)</f>
        <v>13</v>
      </c>
      <c r="F17" s="5">
        <f>INDEX('[1]Výsledková listina'!$B:$T,MATCH($B17,'[1]Výsledková listina'!$B:$B,0),17)</f>
        <v>15590</v>
      </c>
      <c r="G17" s="5">
        <f>INDEX('[1]Výsledková listina'!$B:$T,MATCH($B17,'[1]Výsledková listina'!$B:$B,0),18)</f>
        <v>13.5</v>
      </c>
      <c r="H17" s="5">
        <f>INDEX('[1]Výsledková listina'!$B:$T,MATCH($B17,'[1]Výsledková listina'!$B:$B,0),19)</f>
        <v>6</v>
      </c>
      <c r="I17" s="5">
        <f>INDEX('[2]Výsledková listina'!$B:$T,MATCH($B17,'[2]Výsledková listina'!$B:$B,0),8)</f>
        <v>6620</v>
      </c>
      <c r="J17" s="5">
        <f>INDEX('[2]Výsledková listina'!$B:$T,MATCH($B17,'[2]Výsledková listina'!$B:$B,0),9)</f>
        <v>27</v>
      </c>
      <c r="K17" s="5">
        <f>INDEX('[2]Výsledková listina'!$B:$T,MATCH($B17,'[2]Výsledková listina'!$B:$B,0),10)</f>
        <v>20</v>
      </c>
      <c r="L17" s="5">
        <f>INDEX('[2]Výsledková listina'!$B:$T,MATCH($B17,'[2]Výsledková listina'!$B:$B,0),17)</f>
        <v>9360</v>
      </c>
      <c r="M17" s="5">
        <f>INDEX('[2]Výsledková listina'!$B:$T,MATCH($B17,'[2]Výsledková listina'!$B:$B,0),18)</f>
        <v>25</v>
      </c>
      <c r="N17" s="5">
        <f>INDEX('[2]Výsledková listina'!$B:$T,MATCH($B17,'[2]Výsledková listina'!$B:$B,0),19)</f>
        <v>19</v>
      </c>
      <c r="O17" s="5">
        <f>INDEX('[4]Výsledková listina'!$B:$T,MATCH($B17,'[4]Výsledková listina'!$B:$B,0),8)</f>
        <v>3220</v>
      </c>
      <c r="P17" s="5">
        <f>INDEX('[4]Výsledková listina'!$B:$T,MATCH($B17,'[4]Výsledková listina'!$B:$B,0),9)</f>
        <v>22</v>
      </c>
      <c r="Q17" s="5">
        <f>INDEX('[4]Výsledková listina'!$B:$T,MATCH($B17,'[4]Výsledková listina'!$B:$B,0),10)</f>
        <v>17</v>
      </c>
      <c r="R17" s="5">
        <f>INDEX('[4]Výsledková listina'!$B:$T,MATCH($B17,'[4]Výsledková listina'!$B:$B,0),17)</f>
        <v>16440</v>
      </c>
      <c r="S17" s="5">
        <f>INDEX('[4]Výsledková listina'!$B:$T,MATCH($B17,'[4]Výsledková listina'!$B:$B,0),18)</f>
        <v>20</v>
      </c>
      <c r="T17" s="5">
        <f>INDEX('[4]Výsledková listina'!$B:$T,MATCH($B17,'[4]Výsledková listina'!$B:$B,0),19)</f>
        <v>13</v>
      </c>
      <c r="U17" s="5">
        <f>INDEX('[3]Výsledková listina'!$B:$T,MATCH($B17,'[3]Výsledková listina'!$B:$B,0),8)</f>
        <v>5650</v>
      </c>
      <c r="V17" s="5">
        <f>INDEX('[3]Výsledková listina'!$B:$T,MATCH($B17,'[3]Výsledková listina'!$B:$B,0),9)</f>
        <v>12.5</v>
      </c>
      <c r="W17" s="5">
        <f>INDEX('[3]Výsledková listina'!$B:$T,MATCH($B17,'[3]Výsledková listina'!$B:$B,0),10)</f>
        <v>4</v>
      </c>
      <c r="X17" s="5">
        <f>INDEX('[3]Výsledková listina'!$B:$T,MATCH($B17,'[3]Výsledková listina'!$B:$B,0),17)</f>
        <v>2600</v>
      </c>
      <c r="Y17" s="5">
        <f>INDEX('[3]Výsledková listina'!$B:$T,MATCH($B17,'[3]Výsledková listina'!$B:$B,0),18)</f>
        <v>26</v>
      </c>
      <c r="Z17" s="5">
        <f>INDEX('[3]Výsledková listina'!$B:$T,MATCH($B17,'[3]Výsledková listina'!$B:$B,0),19)</f>
        <v>18</v>
      </c>
      <c r="AA17" s="5">
        <f t="shared" si="0"/>
        <v>62210</v>
      </c>
      <c r="AB17" s="5">
        <f t="shared" si="1"/>
        <v>166.5</v>
      </c>
      <c r="AC17" s="6">
        <f t="shared" si="2"/>
        <v>14</v>
      </c>
    </row>
    <row r="18" spans="1:29" ht="24.75" customHeight="1">
      <c r="A18" s="3"/>
      <c r="B18" s="4" t="s">
        <v>35</v>
      </c>
      <c r="C18" s="5">
        <f>INDEX('[1]Výsledková listina'!$B:$T,MATCH($B18,'[1]Výsledková listina'!$B:$B,0),8)</f>
        <v>2960</v>
      </c>
      <c r="D18" s="5">
        <f>INDEX('[1]Výsledková listina'!$B:$T,MATCH($B18,'[1]Výsledková listina'!$B:$B,0),9)</f>
        <v>14</v>
      </c>
      <c r="E18" s="5">
        <f>INDEX('[1]Výsledková listina'!$B:$T,MATCH($B18,'[1]Výsledková listina'!$B:$B,0),10)</f>
        <v>7</v>
      </c>
      <c r="F18" s="5">
        <f>INDEX('[1]Výsledková listina'!$B:$T,MATCH($B18,'[1]Výsledková listina'!$B:$B,0),17)</f>
        <v>9130</v>
      </c>
      <c r="G18" s="5">
        <f>INDEX('[1]Výsledková listina'!$B:$T,MATCH($B18,'[1]Výsledková listina'!$B:$B,0),18)</f>
        <v>16</v>
      </c>
      <c r="H18" s="5">
        <f>INDEX('[1]Výsledková listina'!$B:$T,MATCH($B18,'[1]Výsledková listina'!$B:$B,0),19)</f>
        <v>8</v>
      </c>
      <c r="I18" s="5">
        <f>INDEX('[2]Výsledková listina'!$B:$T,MATCH($B18,'[2]Výsledková listina'!$B:$B,0),8)</f>
        <v>5720</v>
      </c>
      <c r="J18" s="5">
        <f>INDEX('[2]Výsledková listina'!$B:$T,MATCH($B18,'[2]Výsledková listina'!$B:$B,0),9)</f>
        <v>18</v>
      </c>
      <c r="K18" s="5">
        <f>INDEX('[2]Výsledková listina'!$B:$T,MATCH($B18,'[2]Výsledková listina'!$B:$B,0),10)</f>
        <v>11</v>
      </c>
      <c r="L18" s="5">
        <f>INDEX('[2]Výsledková listina'!$B:$T,MATCH($B18,'[2]Výsledková listina'!$B:$B,0),17)</f>
        <v>4520</v>
      </c>
      <c r="M18" s="5">
        <f>INDEX('[2]Výsledková listina'!$B:$T,MATCH($B18,'[2]Výsledková listina'!$B:$B,0),18)</f>
        <v>28</v>
      </c>
      <c r="N18" s="5">
        <f>INDEX('[2]Výsledková listina'!$B:$T,MATCH($B18,'[2]Výsledková listina'!$B:$B,0),19)</f>
        <v>20</v>
      </c>
      <c r="O18" s="5">
        <f>INDEX('[4]Výsledková listina'!$B:$T,MATCH($B18,'[4]Výsledková listina'!$B:$B,0),8)</f>
        <v>2420</v>
      </c>
      <c r="P18" s="5">
        <f>INDEX('[4]Výsledková listina'!$B:$T,MATCH($B18,'[4]Výsledková listina'!$B:$B,0),9)</f>
        <v>20.5</v>
      </c>
      <c r="Q18" s="5">
        <f>INDEX('[4]Výsledková listina'!$B:$T,MATCH($B18,'[4]Výsledková listina'!$B:$B,0),10)</f>
        <v>15</v>
      </c>
      <c r="R18" s="5">
        <f>INDEX('[4]Výsledková listina'!$B:$T,MATCH($B18,'[4]Výsledková listina'!$B:$B,0),17)</f>
        <v>9580</v>
      </c>
      <c r="S18" s="5">
        <f>INDEX('[4]Výsledková listina'!$B:$T,MATCH($B18,'[4]Výsledková listina'!$B:$B,0),18)</f>
        <v>24</v>
      </c>
      <c r="T18" s="5">
        <f>INDEX('[4]Výsledková listina'!$B:$T,MATCH($B18,'[4]Výsledková listina'!$B:$B,0),19)</f>
        <v>19</v>
      </c>
      <c r="U18" s="5">
        <f>INDEX('[3]Výsledková listina'!$B:$T,MATCH($B18,'[3]Výsledková listina'!$B:$B,0),8)</f>
        <v>5900</v>
      </c>
      <c r="V18" s="5">
        <f>INDEX('[3]Výsledková listina'!$B:$T,MATCH($B18,'[3]Výsledková listina'!$B:$B,0),9)</f>
        <v>20</v>
      </c>
      <c r="W18" s="5">
        <f>INDEX('[3]Výsledková listina'!$B:$T,MATCH($B18,'[3]Výsledková listina'!$B:$B,0),10)</f>
        <v>13</v>
      </c>
      <c r="X18" s="5">
        <f>INDEX('[3]Výsledková listina'!$B:$T,MATCH($B18,'[3]Výsledková listina'!$B:$B,0),17)</f>
        <v>2380</v>
      </c>
      <c r="Y18" s="5">
        <f>INDEX('[3]Výsledková listina'!$B:$T,MATCH($B18,'[3]Výsledková listina'!$B:$B,0),18)</f>
        <v>30.5</v>
      </c>
      <c r="Z18" s="5">
        <f>INDEX('[3]Výsledková listina'!$B:$T,MATCH($B18,'[3]Výsledková listina'!$B:$B,0),19)</f>
        <v>20</v>
      </c>
      <c r="AA18" s="5">
        <f t="shared" si="0"/>
        <v>42610</v>
      </c>
      <c r="AB18" s="5">
        <f t="shared" si="1"/>
        <v>171</v>
      </c>
      <c r="AC18" s="6">
        <f t="shared" si="2"/>
        <v>15</v>
      </c>
    </row>
    <row r="19" spans="1:29" ht="25.5" customHeight="1">
      <c r="A19" s="3"/>
      <c r="B19" s="4" t="s">
        <v>30</v>
      </c>
      <c r="C19" s="5">
        <f>INDEX('[1]Výsledková listina'!$B:$T,MATCH($B19,'[1]Výsledková listina'!$B:$B,0),8)</f>
        <v>430</v>
      </c>
      <c r="D19" s="5">
        <f>INDEX('[1]Výsledková listina'!$B:$T,MATCH($B19,'[1]Výsledková listina'!$B:$B,0),9)</f>
        <v>21.5</v>
      </c>
      <c r="E19" s="5">
        <f>INDEX('[1]Výsledková listina'!$B:$T,MATCH($B19,'[1]Výsledková listina'!$B:$B,0),10)</f>
        <v>14</v>
      </c>
      <c r="F19" s="5">
        <f>INDEX('[1]Výsledková listina'!$B:$T,MATCH($B19,'[1]Výsledková listina'!$B:$B,0),17)</f>
        <v>3780</v>
      </c>
      <c r="G19" s="5">
        <f>INDEX('[1]Výsledková listina'!$B:$T,MATCH($B19,'[1]Výsledková listina'!$B:$B,0),18)</f>
        <v>26</v>
      </c>
      <c r="H19" s="5">
        <f>INDEX('[1]Výsledková listina'!$B:$T,MATCH($B19,'[1]Výsledková listina'!$B:$B,0),19)</f>
        <v>20</v>
      </c>
      <c r="I19" s="5">
        <f>INDEX('[2]Výsledková listina'!$B:$T,MATCH($B19,'[2]Výsledková listina'!$B:$B,0),8)</f>
        <v>6780</v>
      </c>
      <c r="J19" s="5">
        <f>INDEX('[2]Výsledková listina'!$B:$T,MATCH($B19,'[2]Výsledková listina'!$B:$B,0),9)</f>
        <v>21</v>
      </c>
      <c r="K19" s="5">
        <f>INDEX('[2]Výsledková listina'!$B:$T,MATCH($B19,'[2]Výsledková listina'!$B:$B,0),10)</f>
        <v>13</v>
      </c>
      <c r="L19" s="5">
        <f>INDEX('[2]Výsledková listina'!$B:$T,MATCH($B19,'[2]Výsledková listina'!$B:$B,0),17)</f>
        <v>15290</v>
      </c>
      <c r="M19" s="5">
        <f>INDEX('[2]Výsledková listina'!$B:$T,MATCH($B19,'[2]Výsledková listina'!$B:$B,0),18)</f>
        <v>19</v>
      </c>
      <c r="N19" s="5">
        <f>INDEX('[2]Výsledková listina'!$B:$T,MATCH($B19,'[2]Výsledková listina'!$B:$B,0),19)</f>
        <v>11</v>
      </c>
      <c r="O19" s="5">
        <f>INDEX('[4]Výsledková listina'!$B:$T,MATCH($B19,'[4]Výsledková listina'!$B:$B,0),8)</f>
        <v>2810</v>
      </c>
      <c r="P19" s="5">
        <f>INDEX('[4]Výsledková listina'!$B:$T,MATCH($B19,'[4]Výsledková listina'!$B:$B,0),9)</f>
        <v>17.5</v>
      </c>
      <c r="Q19" s="5">
        <f>INDEX('[4]Výsledková listina'!$B:$T,MATCH($B19,'[4]Výsledková listina'!$B:$B,0),10)</f>
        <v>7</v>
      </c>
      <c r="R19" s="5">
        <f>INDEX('[4]Výsledková listina'!$B:$T,MATCH($B19,'[4]Výsledková listina'!$B:$B,0),17)</f>
        <v>16450</v>
      </c>
      <c r="S19" s="5">
        <f>INDEX('[4]Výsledková listina'!$B:$T,MATCH($B19,'[4]Výsledková listina'!$B:$B,0),18)</f>
        <v>18</v>
      </c>
      <c r="T19" s="5">
        <f>INDEX('[4]Výsledková listina'!$B:$T,MATCH($B19,'[4]Výsledková listina'!$B:$B,0),19)</f>
        <v>11</v>
      </c>
      <c r="U19" s="5">
        <f>INDEX('[3]Výsledková listina'!$B:$T,MATCH($B19,'[3]Výsledková listina'!$B:$B,0),8)</f>
        <v>3670</v>
      </c>
      <c r="V19" s="5">
        <f>INDEX('[3]Výsledková listina'!$B:$T,MATCH($B19,'[3]Výsledková listina'!$B:$B,0),9)</f>
        <v>21</v>
      </c>
      <c r="W19" s="5">
        <f>INDEX('[3]Výsledková listina'!$B:$T,MATCH($B19,'[3]Výsledková listina'!$B:$B,0),10)</f>
        <v>15</v>
      </c>
      <c r="X19" s="5">
        <f>INDEX('[3]Výsledková listina'!$B:$T,MATCH($B19,'[3]Výsledková listina'!$B:$B,0),17)</f>
        <v>1450</v>
      </c>
      <c r="Y19" s="5">
        <f>INDEX('[3]Výsledková listina'!$B:$T,MATCH($B19,'[3]Výsledková listina'!$B:$B,0),18)</f>
        <v>31.5</v>
      </c>
      <c r="Z19" s="5">
        <f>INDEX('[3]Výsledková listina'!$B:$T,MATCH($B19,'[3]Výsledková listina'!$B:$B,0),19)</f>
        <v>22</v>
      </c>
      <c r="AA19" s="5">
        <f t="shared" si="0"/>
        <v>50660</v>
      </c>
      <c r="AB19" s="5">
        <f t="shared" si="1"/>
        <v>175.5</v>
      </c>
      <c r="AC19" s="6">
        <v>13</v>
      </c>
    </row>
    <row r="20" spans="1:29" ht="25.5" customHeight="1">
      <c r="A20" s="3"/>
      <c r="B20" s="4" t="s">
        <v>23</v>
      </c>
      <c r="C20" s="5">
        <f>INDEX('[1]Výsledková listina'!$B:$T,MATCH($B20,'[1]Výsledková listina'!$B:$B,0),8)</f>
        <v>460</v>
      </c>
      <c r="D20" s="5">
        <f>INDEX('[1]Výsledková listina'!$B:$T,MATCH($B20,'[1]Výsledková listina'!$B:$B,0),9)</f>
        <v>21.5</v>
      </c>
      <c r="E20" s="5">
        <f>INDEX('[1]Výsledková listina'!$B:$T,MATCH($B20,'[1]Výsledková listina'!$B:$B,0),10)</f>
        <v>14</v>
      </c>
      <c r="F20" s="5">
        <f>INDEX('[1]Výsledková listina'!$B:$T,MATCH($B20,'[1]Výsledková listina'!$B:$B,0),17)</f>
        <v>5170</v>
      </c>
      <c r="G20" s="5">
        <f>INDEX('[1]Výsledková listina'!$B:$T,MATCH($B20,'[1]Výsledková listina'!$B:$B,0),18)</f>
        <v>24</v>
      </c>
      <c r="H20" s="5">
        <f>INDEX('[1]Výsledková listina'!$B:$T,MATCH($B20,'[1]Výsledková listina'!$B:$B,0),19)</f>
        <v>18</v>
      </c>
      <c r="I20" s="5">
        <f>INDEX('[2]Výsledková listina'!$B:$T,MATCH($B20,'[2]Výsledková listina'!$B:$B,0),8)</f>
        <v>4080</v>
      </c>
      <c r="J20" s="5">
        <f>INDEX('[2]Výsledková listina'!$B:$T,MATCH($B20,'[2]Výsledková listina'!$B:$B,0),9)</f>
        <v>24.5</v>
      </c>
      <c r="K20" s="5">
        <f>INDEX('[2]Výsledková listina'!$B:$T,MATCH($B20,'[2]Výsledková listina'!$B:$B,0),10)</f>
        <v>19</v>
      </c>
      <c r="L20" s="5">
        <f>INDEX('[2]Výsledková listina'!$B:$T,MATCH($B20,'[2]Výsledková listina'!$B:$B,0),17)</f>
        <v>4840</v>
      </c>
      <c r="M20" s="5">
        <f>INDEX('[2]Výsledková listina'!$B:$T,MATCH($B20,'[2]Výsledková listina'!$B:$B,0),18)</f>
        <v>28</v>
      </c>
      <c r="N20" s="5">
        <f>INDEX('[2]Výsledková listina'!$B:$T,MATCH($B20,'[2]Výsledková listina'!$B:$B,0),19)</f>
        <v>20</v>
      </c>
      <c r="O20" s="5">
        <f>INDEX('[4]Výsledková listina'!$B:$T,MATCH($B20,'[4]Výsledková listina'!$B:$B,0),8)</f>
        <v>1860</v>
      </c>
      <c r="P20" s="5">
        <f>INDEX('[4]Výsledková listina'!$B:$T,MATCH($B20,'[4]Výsledková listina'!$B:$B,0),9)</f>
        <v>23.5</v>
      </c>
      <c r="Q20" s="5">
        <f>INDEX('[4]Výsledková listina'!$B:$T,MATCH($B20,'[4]Výsledková listina'!$B:$B,0),10)</f>
        <v>20</v>
      </c>
      <c r="R20" s="5">
        <f>INDEX('[4]Výsledková listina'!$B:$T,MATCH($B20,'[4]Výsledková listina'!$B:$B,0),17)</f>
        <v>10485</v>
      </c>
      <c r="S20" s="5">
        <f>INDEX('[4]Výsledková listina'!$B:$T,MATCH($B20,'[4]Výsledková listina'!$B:$B,0),18)</f>
        <v>22</v>
      </c>
      <c r="T20" s="5">
        <f>INDEX('[4]Výsledková listina'!$B:$T,MATCH($B20,'[4]Výsledková listina'!$B:$B,0),19)</f>
        <v>15</v>
      </c>
      <c r="U20" s="5">
        <f>INDEX('[3]Výsledková listina'!$B:$T,MATCH($B20,'[3]Výsledková listina'!$B:$B,0),8)</f>
        <v>8270</v>
      </c>
      <c r="V20" s="5">
        <f>INDEX('[3]Výsledková listina'!$B:$T,MATCH($B20,'[3]Výsledková listina'!$B:$B,0),9)</f>
        <v>17</v>
      </c>
      <c r="W20" s="5">
        <f>INDEX('[3]Výsledková listina'!$B:$T,MATCH($B20,'[3]Výsledková listina'!$B:$B,0),10)</f>
        <v>10</v>
      </c>
      <c r="X20" s="5">
        <f>INDEX('[3]Výsledková listina'!$B:$T,MATCH($B20,'[3]Výsledková listina'!$B:$B,0),17)</f>
        <v>4540</v>
      </c>
      <c r="Y20" s="5">
        <f>INDEX('[3]Výsledková listina'!$B:$T,MATCH($B20,'[3]Výsledková listina'!$B:$B,0),18)</f>
        <v>18.5</v>
      </c>
      <c r="Z20" s="5">
        <f>INDEX('[3]Výsledková listina'!$B:$T,MATCH($B20,'[3]Výsledková listina'!$B:$B,0),19)</f>
        <v>13</v>
      </c>
      <c r="AA20" s="5">
        <f t="shared" si="0"/>
        <v>39705</v>
      </c>
      <c r="AB20" s="5">
        <f t="shared" si="1"/>
        <v>179</v>
      </c>
      <c r="AC20" s="6">
        <f>RANK(AB20,AB:AB,1)</f>
        <v>17</v>
      </c>
    </row>
    <row r="21" spans="1:29" ht="25.5" customHeight="1">
      <c r="A21" s="3"/>
      <c r="B21" s="4" t="s">
        <v>39</v>
      </c>
      <c r="C21" s="5">
        <f>INDEX('[1]Výsledková listina'!$B:$T,MATCH($B21,'[1]Výsledková listina'!$B:$B,0),8)</f>
        <v>1850</v>
      </c>
      <c r="D21" s="5">
        <f>INDEX('[1]Výsledková listina'!$B:$T,MATCH($B21,'[1]Výsledková listina'!$B:$B,0),9)</f>
        <v>29</v>
      </c>
      <c r="E21" s="5">
        <f>INDEX('[1]Výsledková listina'!$B:$T,MATCH($B21,'[1]Výsledková listina'!$B:$B,0),10)</f>
        <v>21</v>
      </c>
      <c r="F21" s="5">
        <f>INDEX('[1]Výsledková listina'!$B:$T,MATCH($B21,'[1]Výsledková listina'!$B:$B,0),17)</f>
        <v>4700</v>
      </c>
      <c r="G21" s="5">
        <f>INDEX('[1]Výsledková listina'!$B:$T,MATCH($B21,'[1]Výsledková listina'!$B:$B,0),18)</f>
        <v>19</v>
      </c>
      <c r="H21" s="5">
        <f>INDEX('[1]Výsledková listina'!$B:$T,MATCH($B21,'[1]Výsledková listina'!$B:$B,0),19)</f>
        <v>11</v>
      </c>
      <c r="I21" s="5">
        <f>INDEX('[2]Výsledková listina'!$B:$T,MATCH($B21,'[2]Výsledková listina'!$B:$B,0),8)</f>
        <v>13820</v>
      </c>
      <c r="J21" s="5">
        <f>INDEX('[2]Výsledková listina'!$B:$T,MATCH($B21,'[2]Výsledková listina'!$B:$B,0),9)</f>
        <v>15</v>
      </c>
      <c r="K21" s="5">
        <f>INDEX('[2]Výsledková listina'!$B:$T,MATCH($B21,'[2]Výsledková listina'!$B:$B,0),10)</f>
        <v>6</v>
      </c>
      <c r="L21" s="5">
        <f>INDEX('[2]Výsledková listina'!$B:$T,MATCH($B21,'[2]Výsledková listina'!$B:$B,0),17)</f>
        <v>6040</v>
      </c>
      <c r="M21" s="5">
        <f>INDEX('[2]Výsledková listina'!$B:$T,MATCH($B21,'[2]Výsledková listina'!$B:$B,0),18)</f>
        <v>21</v>
      </c>
      <c r="N21" s="5">
        <f>INDEX('[2]Výsledková listina'!$B:$T,MATCH($B21,'[2]Výsledková listina'!$B:$B,0),19)</f>
        <v>13</v>
      </c>
      <c r="O21" s="5">
        <f>INDEX('[4]Výsledková listina'!$B:$T,MATCH($B21,'[4]Výsledková listina'!$B:$B,0),8)</f>
        <v>1140</v>
      </c>
      <c r="P21" s="5">
        <f>INDEX('[4]Výsledková listina'!$B:$T,MATCH($B21,'[4]Výsledková listina'!$B:$B,0),9)</f>
        <v>29</v>
      </c>
      <c r="Q21" s="5">
        <f>INDEX('[4]Výsledková listina'!$B:$T,MATCH($B21,'[4]Výsledková listina'!$B:$B,0),10)</f>
        <v>23</v>
      </c>
      <c r="R21" s="5">
        <f>INDEX('[4]Výsledková listina'!$B:$T,MATCH($B21,'[4]Výsledková listina'!$B:$B,0),17)</f>
        <v>12140</v>
      </c>
      <c r="S21" s="5">
        <f>INDEX('[4]Výsledková listina'!$B:$T,MATCH($B21,'[4]Výsledková listina'!$B:$B,0),18)</f>
        <v>30</v>
      </c>
      <c r="T21" s="5">
        <f>INDEX('[4]Výsledková listina'!$B:$T,MATCH($B21,'[4]Výsledková listina'!$B:$B,0),19)</f>
        <v>22</v>
      </c>
      <c r="U21" s="5">
        <f>INDEX('[3]Výsledková listina'!$B:$T,MATCH($B21,'[3]Výsledková listina'!$B:$B,0),8)</f>
        <v>3360</v>
      </c>
      <c r="V21" s="5">
        <f>INDEX('[3]Výsledková listina'!$B:$T,MATCH($B21,'[3]Výsledková listina'!$B:$B,0),9)</f>
        <v>21</v>
      </c>
      <c r="W21" s="5">
        <f>INDEX('[3]Výsledková listina'!$B:$T,MATCH($B21,'[3]Výsledková listina'!$B:$B,0),10)</f>
        <v>15</v>
      </c>
      <c r="X21" s="5">
        <f>INDEX('[3]Výsledková listina'!$B:$T,MATCH($B21,'[3]Výsledková listina'!$B:$B,0),17)</f>
        <v>5190</v>
      </c>
      <c r="Y21" s="5">
        <f>INDEX('[3]Výsledková listina'!$B:$T,MATCH($B21,'[3]Výsledková listina'!$B:$B,0),18)</f>
        <v>16</v>
      </c>
      <c r="Z21" s="5">
        <f>INDEX('[3]Výsledková listina'!$B:$T,MATCH($B21,'[3]Výsledková listina'!$B:$B,0),19)</f>
        <v>11</v>
      </c>
      <c r="AA21" s="5">
        <f t="shared" si="0"/>
        <v>48240</v>
      </c>
      <c r="AB21" s="5">
        <f t="shared" si="1"/>
        <v>180</v>
      </c>
      <c r="AC21" s="6">
        <f>RANK(AB21,AB:AB,1)</f>
        <v>18</v>
      </c>
    </row>
    <row r="22" spans="1:29" ht="25.5" customHeight="1">
      <c r="A22" s="3"/>
      <c r="B22" s="4" t="s">
        <v>40</v>
      </c>
      <c r="C22" s="5">
        <f>INDEX('[1]Výsledková listina'!$B:$T,MATCH($B22,'[1]Výsledková listina'!$B:$B,0),8)</f>
        <v>2110</v>
      </c>
      <c r="D22" s="5">
        <f>INDEX('[1]Výsledková listina'!$B:$T,MATCH($B22,'[1]Výsledková listina'!$B:$B,0),9)</f>
        <v>16</v>
      </c>
      <c r="E22" s="5">
        <f>INDEX('[1]Výsledková listina'!$B:$T,MATCH($B22,'[1]Výsledková listina'!$B:$B,0),10)</f>
        <v>8</v>
      </c>
      <c r="F22" s="5">
        <f>INDEX('[1]Výsledková listina'!$B:$T,MATCH($B22,'[1]Výsledková listina'!$B:$B,0),17)</f>
        <v>6620</v>
      </c>
      <c r="G22" s="5">
        <f>INDEX('[1]Výsledková listina'!$B:$T,MATCH($B22,'[1]Výsledková listina'!$B:$B,0),18)</f>
        <v>21.5</v>
      </c>
      <c r="H22" s="5">
        <f>INDEX('[1]Výsledková listina'!$B:$T,MATCH($B22,'[1]Výsledková listina'!$B:$B,0),19)</f>
        <v>15</v>
      </c>
      <c r="I22" s="5">
        <f>INDEX('[2]Výsledková listina'!$B:$T,MATCH($B22,'[2]Výsledková listina'!$B:$B,0),8)</f>
        <v>980</v>
      </c>
      <c r="J22" s="5">
        <f>INDEX('[2]Výsledková listina'!$B:$T,MATCH($B22,'[2]Výsledková listina'!$B:$B,0),9)</f>
        <v>32.5</v>
      </c>
      <c r="K22" s="5">
        <f>INDEX('[2]Výsledková listina'!$B:$T,MATCH($B22,'[2]Výsledková listina'!$B:$B,0),10)</f>
        <v>24</v>
      </c>
      <c r="L22" s="5">
        <f>INDEX('[2]Výsledková listina'!$B:$T,MATCH($B22,'[2]Výsledková listina'!$B:$B,0),17)</f>
        <v>4480</v>
      </c>
      <c r="M22" s="5">
        <f>INDEX('[2]Výsledková listina'!$B:$T,MATCH($B22,'[2]Výsledková listina'!$B:$B,0),18)</f>
        <v>29</v>
      </c>
      <c r="N22" s="5">
        <f>INDEX('[2]Výsledková listina'!$B:$T,MATCH($B22,'[2]Výsledková listina'!$B:$B,0),19)</f>
        <v>23</v>
      </c>
      <c r="O22" s="5">
        <f>INDEX('[4]Výsledková listina'!$B:$T,MATCH($B22,'[4]Výsledková listina'!$B:$B,0),8)</f>
        <v>960</v>
      </c>
      <c r="P22" s="5">
        <f>INDEX('[4]Výsledková listina'!$B:$T,MATCH($B22,'[4]Výsledková listina'!$B:$B,0),9)</f>
        <v>28</v>
      </c>
      <c r="Q22" s="5">
        <f>INDEX('[4]Výsledková listina'!$B:$T,MATCH($B22,'[4]Výsledková listina'!$B:$B,0),10)</f>
        <v>22</v>
      </c>
      <c r="R22" s="5">
        <f>INDEX('[4]Výsledková listina'!$B:$T,MATCH($B22,'[4]Výsledková listina'!$B:$B,0),17)</f>
        <v>8390</v>
      </c>
      <c r="S22" s="5">
        <f>INDEX('[4]Výsledková listina'!$B:$T,MATCH($B22,'[4]Výsledková listina'!$B:$B,0),18)</f>
        <v>34</v>
      </c>
      <c r="T22" s="5">
        <f>INDEX('[4]Výsledková listina'!$B:$T,MATCH($B22,'[4]Výsledková listina'!$B:$B,0),19)</f>
        <v>23</v>
      </c>
      <c r="U22" s="5">
        <f>INDEX('[3]Výsledková listina'!$B:$T,MATCH($B22,'[3]Výsledková listina'!$B:$B,0),8)</f>
        <v>3790</v>
      </c>
      <c r="V22" s="5">
        <f>INDEX('[3]Výsledková listina'!$B:$T,MATCH($B22,'[3]Výsledková listina'!$B:$B,0),9)</f>
        <v>18</v>
      </c>
      <c r="W22" s="5">
        <f>INDEX('[3]Výsledková listina'!$B:$T,MATCH($B22,'[3]Výsledková listina'!$B:$B,0),10)</f>
        <v>11</v>
      </c>
      <c r="X22" s="5">
        <f>INDEX('[3]Výsledková listina'!$B:$T,MATCH($B22,'[3]Výsledková listina'!$B:$B,0),17)</f>
        <v>6140</v>
      </c>
      <c r="Y22" s="5">
        <f>INDEX('[3]Výsledková listina'!$B:$T,MATCH($B22,'[3]Výsledková listina'!$B:$B,0),18)</f>
        <v>15</v>
      </c>
      <c r="Z22" s="5">
        <f>INDEX('[3]Výsledková listina'!$B:$T,MATCH($B22,'[3]Výsledková listina'!$B:$B,0),19)</f>
        <v>9</v>
      </c>
      <c r="AA22" s="5">
        <f t="shared" si="0"/>
        <v>33470</v>
      </c>
      <c r="AB22" s="5">
        <f t="shared" si="1"/>
        <v>194</v>
      </c>
      <c r="AC22" s="6">
        <f>RANK(AB22,AB:AB,1)</f>
        <v>19</v>
      </c>
    </row>
    <row r="23" spans="1:29" ht="25.5" customHeight="1">
      <c r="A23" s="3"/>
      <c r="B23" s="4" t="s">
        <v>28</v>
      </c>
      <c r="C23" s="5">
        <f>INDEX('[1]Výsledková listina'!$B:$T,MATCH($B23,'[1]Výsledková listina'!$B:$B,0),8)</f>
        <v>0</v>
      </c>
      <c r="D23" s="5">
        <f>INDEX('[1]Výsledková listina'!$B:$T,MATCH($B23,'[1]Výsledková listina'!$B:$B,0),9)</f>
        <v>33</v>
      </c>
      <c r="E23" s="5">
        <f>INDEX('[1]Výsledková listina'!$B:$T,MATCH($B23,'[1]Výsledková listina'!$B:$B,0),10)</f>
        <v>24</v>
      </c>
      <c r="F23" s="5">
        <f>INDEX('[1]Výsledková listina'!$B:$T,MATCH($B23,'[1]Výsledková listina'!$B:$B,0),17)</f>
        <v>2810</v>
      </c>
      <c r="G23" s="5">
        <f>INDEX('[1]Výsledková listina'!$B:$T,MATCH($B23,'[1]Výsledková listina'!$B:$B,0),18)</f>
        <v>29</v>
      </c>
      <c r="H23" s="5">
        <f>INDEX('[1]Výsledková listina'!$B:$T,MATCH($B23,'[1]Výsledková listina'!$B:$B,0),19)</f>
        <v>22</v>
      </c>
      <c r="I23" s="5">
        <f>INDEX('[2]Výsledková listina'!$B:$T,MATCH($B23,'[2]Výsledková listina'!$B:$B,0),8)</f>
        <v>5720</v>
      </c>
      <c r="J23" s="5">
        <f>INDEX('[2]Výsledková listina'!$B:$T,MATCH($B23,'[2]Výsledková listina'!$B:$B,0),9)</f>
        <v>22.5</v>
      </c>
      <c r="K23" s="5">
        <f>INDEX('[2]Výsledková listina'!$B:$T,MATCH($B23,'[2]Výsledková listina'!$B:$B,0),10)</f>
        <v>15</v>
      </c>
      <c r="L23" s="5">
        <f>INDEX('[2]Výsledková listina'!$B:$T,MATCH($B23,'[2]Výsledková listina'!$B:$B,0),17)</f>
        <v>3740</v>
      </c>
      <c r="M23" s="5">
        <f>INDEX('[2]Výsledková listina'!$B:$T,MATCH($B23,'[2]Výsledková listina'!$B:$B,0),18)</f>
        <v>24</v>
      </c>
      <c r="N23" s="5">
        <f>INDEX('[2]Výsledková listina'!$B:$T,MATCH($B23,'[2]Výsledková listina'!$B:$B,0),19)</f>
        <v>17</v>
      </c>
      <c r="O23" s="5">
        <f>INDEX('[4]Výsledková listina'!$B:$T,MATCH($B23,'[4]Výsledková listina'!$B:$B,0),8)</f>
        <v>2320</v>
      </c>
      <c r="P23" s="5">
        <f>INDEX('[4]Výsledková listina'!$B:$T,MATCH($B23,'[4]Výsledková listina'!$B:$B,0),9)</f>
        <v>27</v>
      </c>
      <c r="Q23" s="5">
        <f>INDEX('[4]Výsledková listina'!$B:$T,MATCH($B23,'[4]Výsledková listina'!$B:$B,0),10)</f>
        <v>21</v>
      </c>
      <c r="R23" s="5">
        <f>INDEX('[4]Výsledková listina'!$B:$T,MATCH($B23,'[4]Výsledková listina'!$B:$B,0),17)</f>
        <v>17570</v>
      </c>
      <c r="S23" s="5">
        <f>INDEX('[4]Výsledková listina'!$B:$T,MATCH($B23,'[4]Výsledková listina'!$B:$B,0),18)</f>
        <v>21</v>
      </c>
      <c r="T23" s="5">
        <f>INDEX('[4]Výsledková listina'!$B:$T,MATCH($B23,'[4]Výsledková listina'!$B:$B,0),19)</f>
        <v>14</v>
      </c>
      <c r="U23" s="5">
        <f>INDEX('[3]Výsledková listina'!$B:$T,MATCH($B23,'[3]Výsledková listina'!$B:$B,0),8)</f>
        <v>1460</v>
      </c>
      <c r="V23" s="5">
        <f>INDEX('[3]Výsledková listina'!$B:$T,MATCH($B23,'[3]Výsledková listina'!$B:$B,0),9)</f>
        <v>30</v>
      </c>
      <c r="W23" s="5">
        <f>INDEX('[3]Výsledková listina'!$B:$T,MATCH($B23,'[3]Výsledková listina'!$B:$B,0),10)</f>
        <v>21</v>
      </c>
      <c r="X23" s="5">
        <f>INDEX('[3]Výsledková listina'!$B:$T,MATCH($B23,'[3]Výsledková listina'!$B:$B,0),17)</f>
        <v>7090</v>
      </c>
      <c r="Y23" s="5">
        <f>INDEX('[3]Výsledková listina'!$B:$T,MATCH($B23,'[3]Výsledková listina'!$B:$B,0),18)</f>
        <v>15.5</v>
      </c>
      <c r="Z23" s="5">
        <f>INDEX('[3]Výsledková listina'!$B:$T,MATCH($B23,'[3]Výsledková listina'!$B:$B,0),19)</f>
        <v>10</v>
      </c>
      <c r="AA23" s="5">
        <f t="shared" si="0"/>
        <v>40710</v>
      </c>
      <c r="AB23" s="5">
        <f t="shared" si="1"/>
        <v>202</v>
      </c>
      <c r="AC23" s="6">
        <f>RANK(AB23,AB:AB,1)</f>
        <v>20</v>
      </c>
    </row>
    <row r="24" spans="1:29" ht="25.5" customHeight="1">
      <c r="A24" s="3"/>
      <c r="B24" s="4" t="s">
        <v>31</v>
      </c>
      <c r="C24" s="5">
        <f>INDEX('[1]Výsledková listina'!$B:$T,MATCH($B24,'[1]Výsledková listina'!$B:$B,0),8)</f>
        <v>240</v>
      </c>
      <c r="D24" s="5">
        <f>INDEX('[1]Výsledková listina'!$B:$T,MATCH($B24,'[1]Výsledková listina'!$B:$B,0),9)</f>
        <v>26</v>
      </c>
      <c r="E24" s="5">
        <f>INDEX('[1]Výsledková listina'!$B:$T,MATCH($B24,'[1]Výsledková listina'!$B:$B,0),10)</f>
        <v>18</v>
      </c>
      <c r="F24" s="5">
        <f>INDEX('[1]Výsledková listina'!$B:$T,MATCH($B24,'[1]Výsledková listina'!$B:$B,0),17)</f>
        <v>5450</v>
      </c>
      <c r="G24" s="5">
        <f>INDEX('[1]Výsledková listina'!$B:$T,MATCH($B24,'[1]Výsledková listina'!$B:$B,0),18)</f>
        <v>23</v>
      </c>
      <c r="H24" s="5">
        <f>INDEX('[1]Výsledková listina'!$B:$T,MATCH($B24,'[1]Výsledková listina'!$B:$B,0),19)</f>
        <v>17</v>
      </c>
      <c r="I24" s="5">
        <f>INDEX('[2]Výsledková listina'!$B:$T,MATCH($B24,'[2]Výsledková listina'!$B:$B,0),8)</f>
        <v>1620</v>
      </c>
      <c r="J24" s="5">
        <f>INDEX('[2]Výsledková listina'!$B:$T,MATCH($B24,'[2]Výsledková listina'!$B:$B,0),9)</f>
        <v>31.5</v>
      </c>
      <c r="K24" s="5">
        <f>INDEX('[2]Výsledková listina'!$B:$T,MATCH($B24,'[2]Výsledková listina'!$B:$B,0),10)</f>
        <v>23</v>
      </c>
      <c r="L24" s="5">
        <f>INDEX('[2]Výsledková listina'!$B:$T,MATCH($B24,'[2]Výsledková listina'!$B:$B,0),17)</f>
        <v>8520</v>
      </c>
      <c r="M24" s="5">
        <f>INDEX('[2]Výsledková listina'!$B:$T,MATCH($B24,'[2]Výsledková listina'!$B:$B,0),18)</f>
        <v>20</v>
      </c>
      <c r="N24" s="5">
        <f>INDEX('[2]Výsledková listina'!$B:$T,MATCH($B24,'[2]Výsledková listina'!$B:$B,0),19)</f>
        <v>12</v>
      </c>
      <c r="O24" s="5">
        <f>INDEX('[4]Výsledková listina'!$B:$T,MATCH($B24,'[4]Výsledková listina'!$B:$B,0),8)</f>
        <v>2710</v>
      </c>
      <c r="P24" s="5">
        <f>INDEX('[4]Výsledková listina'!$B:$T,MATCH($B24,'[4]Výsledková listina'!$B:$B,0),9)</f>
        <v>15</v>
      </c>
      <c r="Q24" s="5">
        <f>INDEX('[4]Výsledková listina'!$B:$T,MATCH($B24,'[4]Výsledková listina'!$B:$B,0),10)</f>
        <v>6</v>
      </c>
      <c r="R24" s="5">
        <f>INDEX('[4]Výsledková listina'!$B:$T,MATCH($B24,'[4]Výsledková listina'!$B:$B,0),17)</f>
        <v>8150</v>
      </c>
      <c r="S24" s="5">
        <f>INDEX('[4]Výsledková listina'!$B:$T,MATCH($B24,'[4]Výsledková listina'!$B:$B,0),18)</f>
        <v>26</v>
      </c>
      <c r="T24" s="5">
        <f>INDEX('[4]Výsledková listina'!$B:$T,MATCH($B24,'[4]Výsledková listina'!$B:$B,0),19)</f>
        <v>21</v>
      </c>
      <c r="U24" s="5">
        <f>INDEX('[3]Výsledková listina'!$B:$T,MATCH($B24,'[3]Výsledková listina'!$B:$B,0),8)</f>
        <v>1970</v>
      </c>
      <c r="V24" s="5">
        <f>INDEX('[3]Výsledková listina'!$B:$T,MATCH($B24,'[3]Výsledková listina'!$B:$B,0),9)</f>
        <v>32</v>
      </c>
      <c r="W24" s="5">
        <f>INDEX('[3]Výsledková listina'!$B:$T,MATCH($B24,'[3]Výsledková listina'!$B:$B,0),10)</f>
        <v>23</v>
      </c>
      <c r="X24" s="5">
        <f>INDEX('[3]Výsledková listina'!$B:$T,MATCH($B24,'[3]Výsledková listina'!$B:$B,0),17)</f>
        <v>1700</v>
      </c>
      <c r="Y24" s="5">
        <f>INDEX('[3]Výsledková listina'!$B:$T,MATCH($B24,'[3]Výsledková listina'!$B:$B,0),18)</f>
        <v>30.5</v>
      </c>
      <c r="Z24" s="5">
        <f>INDEX('[3]Výsledková listina'!$B:$T,MATCH($B24,'[3]Výsledková listina'!$B:$B,0),19)</f>
        <v>20</v>
      </c>
      <c r="AA24" s="5">
        <f t="shared" si="0"/>
        <v>30360</v>
      </c>
      <c r="AB24" s="5">
        <f t="shared" si="1"/>
        <v>204</v>
      </c>
      <c r="AC24" s="6">
        <f>RANK(AB24,AB:AB,1)</f>
        <v>21</v>
      </c>
    </row>
    <row r="25" spans="1:29" ht="25.5" customHeight="1">
      <c r="A25" s="3"/>
      <c r="B25" s="4" t="s">
        <v>27</v>
      </c>
      <c r="C25" s="5">
        <f>INDEX('[1]Výsledková listina'!$B:$T,MATCH($B25,'[1]Výsledková listina'!$B:$B,0),8)</f>
        <v>90</v>
      </c>
      <c r="D25" s="5">
        <f>INDEX('[1]Výsledková listina'!$B:$T,MATCH($B25,'[1]Výsledková listina'!$B:$B,0),9)</f>
        <v>32.5</v>
      </c>
      <c r="E25" s="5">
        <f>INDEX('[1]Výsledková listina'!$B:$T,MATCH($B25,'[1]Výsledková listina'!$B:$B,0),10)</f>
        <v>23</v>
      </c>
      <c r="F25" s="5">
        <f>INDEX('[1]Výsledková listina'!$B:$T,MATCH($B25,'[1]Výsledková listina'!$B:$B,0),17)</f>
        <v>1580</v>
      </c>
      <c r="G25" s="5">
        <f>INDEX('[1]Výsledková listina'!$B:$T,MATCH($B25,'[1]Výsledková listina'!$B:$B,0),18)</f>
        <v>32</v>
      </c>
      <c r="H25" s="5">
        <f>INDEX('[1]Výsledková listina'!$B:$T,MATCH($B25,'[1]Výsledková listina'!$B:$B,0),19)</f>
        <v>24</v>
      </c>
      <c r="I25" s="5">
        <f>INDEX('[2]Výsledková listina'!$B:$T,MATCH($B25,'[2]Výsledková listina'!$B:$B,0),8)</f>
        <v>5360</v>
      </c>
      <c r="J25" s="5">
        <f>INDEX('[2]Výsledková listina'!$B:$T,MATCH($B25,'[2]Výsledková listina'!$B:$B,0),9)</f>
        <v>23</v>
      </c>
      <c r="K25" s="5">
        <f>INDEX('[2]Výsledková listina'!$B:$T,MATCH($B25,'[2]Výsledková listina'!$B:$B,0),10)</f>
        <v>16</v>
      </c>
      <c r="L25" s="5">
        <f>INDEX('[2]Výsledková listina'!$B:$T,MATCH($B25,'[2]Výsledková listina'!$B:$B,0),17)</f>
        <v>10840</v>
      </c>
      <c r="M25" s="5">
        <f>INDEX('[2]Výsledková listina'!$B:$T,MATCH($B25,'[2]Výsledková listina'!$B:$B,0),18)</f>
        <v>21</v>
      </c>
      <c r="N25" s="5">
        <f>INDEX('[2]Výsledková listina'!$B:$T,MATCH($B25,'[2]Výsledková listina'!$B:$B,0),19)</f>
        <v>13</v>
      </c>
      <c r="O25" s="5">
        <f>INDEX('[4]Výsledková listina'!$B:$T,MATCH($B25,'[4]Výsledková listina'!$B:$B,0),8)</f>
        <v>1310</v>
      </c>
      <c r="P25" s="5">
        <f>INDEX('[4]Výsledková listina'!$B:$T,MATCH($B25,'[4]Výsledková listina'!$B:$B,0),9)</f>
        <v>23</v>
      </c>
      <c r="Q25" s="5">
        <f>INDEX('[4]Výsledková listina'!$B:$T,MATCH($B25,'[4]Výsledková listina'!$B:$B,0),10)</f>
        <v>19</v>
      </c>
      <c r="R25" s="5">
        <f>INDEX('[4]Výsledková listina'!$B:$T,MATCH($B25,'[4]Výsledková listina'!$B:$B,0),17)</f>
        <v>6080</v>
      </c>
      <c r="S25" s="5">
        <f>INDEX('[4]Výsledková listina'!$B:$T,MATCH($B25,'[4]Výsledková listina'!$B:$B,0),18)</f>
        <v>25</v>
      </c>
      <c r="T25" s="5">
        <f>INDEX('[4]Výsledková listina'!$B:$T,MATCH($B25,'[4]Výsledková listina'!$B:$B,0),19)</f>
        <v>20</v>
      </c>
      <c r="U25" s="5">
        <f>INDEX('[3]Výsledková listina'!$B:$T,MATCH($B25,'[3]Výsledková listina'!$B:$B,0),8)</f>
        <v>4200</v>
      </c>
      <c r="V25" s="5">
        <f>INDEX('[3]Výsledková listina'!$B:$T,MATCH($B25,'[3]Výsledková listina'!$B:$B,0),9)</f>
        <v>24.5</v>
      </c>
      <c r="W25" s="5">
        <f>INDEX('[3]Výsledková listina'!$B:$T,MATCH($B25,'[3]Výsledková listina'!$B:$B,0),10)</f>
        <v>19</v>
      </c>
      <c r="X25" s="5">
        <f>INDEX('[3]Výsledková listina'!$B:$T,MATCH($B25,'[3]Výsledková listina'!$B:$B,0),17)</f>
        <v>3200</v>
      </c>
      <c r="Y25" s="5">
        <f>INDEX('[3]Výsledková listina'!$B:$T,MATCH($B25,'[3]Výsledková listina'!$B:$B,0),18)</f>
        <v>24</v>
      </c>
      <c r="Z25" s="5">
        <f>INDEX('[3]Výsledková listina'!$B:$T,MATCH($B25,'[3]Výsledková listina'!$B:$B,0),19)</f>
        <v>16</v>
      </c>
      <c r="AA25" s="5">
        <f t="shared" si="0"/>
        <v>32660</v>
      </c>
      <c r="AB25" s="5">
        <f t="shared" si="1"/>
        <v>205</v>
      </c>
      <c r="AC25" s="6">
        <v>22</v>
      </c>
    </row>
    <row r="26" spans="1:29" ht="25.5" customHeight="1">
      <c r="A26" s="3"/>
      <c r="B26" s="4" t="s">
        <v>29</v>
      </c>
      <c r="C26" s="5">
        <f>INDEX('[1]Výsledková listina'!$B:$T,MATCH($B26,'[1]Výsledková listina'!$B:$B,0),8)</f>
        <v>110</v>
      </c>
      <c r="D26" s="5">
        <f>INDEX('[1]Výsledková listina'!$B:$T,MATCH($B26,'[1]Výsledková listina'!$B:$B,0),9)</f>
        <v>31</v>
      </c>
      <c r="E26" s="5">
        <f>INDEX('[1]Výsledková listina'!$B:$T,MATCH($B26,'[1]Výsledková listina'!$B:$B,0),10)</f>
        <v>22</v>
      </c>
      <c r="F26" s="5">
        <f>INDEX('[1]Výsledková listina'!$B:$T,MATCH($B26,'[1]Výsledková listina'!$B:$B,0),17)</f>
        <v>2670</v>
      </c>
      <c r="G26" s="5">
        <f>INDEX('[1]Výsledková listina'!$B:$T,MATCH($B26,'[1]Výsledková listina'!$B:$B,0),18)</f>
        <v>32</v>
      </c>
      <c r="H26" s="5">
        <f>INDEX('[1]Výsledková listina'!$B:$T,MATCH($B26,'[1]Výsledková listina'!$B:$B,0),19)</f>
        <v>24</v>
      </c>
      <c r="I26" s="5">
        <f>INDEX('[2]Výsledková listina'!$B:$T,MATCH($B26,'[2]Výsledková listina'!$B:$B,0),8)</f>
        <v>3280</v>
      </c>
      <c r="J26" s="5">
        <f>INDEX('[2]Výsledková listina'!$B:$T,MATCH($B26,'[2]Výsledková listina'!$B:$B,0),9)</f>
        <v>23</v>
      </c>
      <c r="K26" s="5">
        <f>INDEX('[2]Výsledková listina'!$B:$T,MATCH($B26,'[2]Výsledková listina'!$B:$B,0),10)</f>
        <v>16</v>
      </c>
      <c r="L26" s="5">
        <f>INDEX('[2]Výsledková listina'!$B:$T,MATCH($B26,'[2]Výsledková listina'!$B:$B,0),17)</f>
        <v>7580</v>
      </c>
      <c r="M26" s="5">
        <f>INDEX('[2]Výsledková listina'!$B:$T,MATCH($B26,'[2]Výsledková listina'!$B:$B,0),18)</f>
        <v>24</v>
      </c>
      <c r="N26" s="5">
        <f>INDEX('[2]Výsledková listina'!$B:$T,MATCH($B26,'[2]Výsledková listina'!$B:$B,0),19)</f>
        <v>17</v>
      </c>
      <c r="O26" s="5">
        <f>INDEX('[4]Výsledková listina'!$B:$T,MATCH($B26,'[4]Výsledková listina'!$B:$B,0),8)</f>
        <v>1900</v>
      </c>
      <c r="P26" s="5">
        <f>INDEX('[4]Výsledková listina'!$B:$T,MATCH($B26,'[4]Výsledková listina'!$B:$B,0),9)</f>
        <v>21.5</v>
      </c>
      <c r="Q26" s="5">
        <f>INDEX('[4]Výsledková listina'!$B:$T,MATCH($B26,'[4]Výsledková listina'!$B:$B,0),10)</f>
        <v>16</v>
      </c>
      <c r="R26" s="5">
        <f>INDEX('[4]Výsledková listina'!$B:$T,MATCH($B26,'[4]Výsledková listina'!$B:$B,0),17)</f>
        <v>10760</v>
      </c>
      <c r="S26" s="5">
        <f>INDEX('[4]Výsledková listina'!$B:$T,MATCH($B26,'[4]Výsledková listina'!$B:$B,0),18)</f>
        <v>15</v>
      </c>
      <c r="T26" s="5">
        <f>INDEX('[4]Výsledková listina'!$B:$T,MATCH($B26,'[4]Výsledková listina'!$B:$B,0),19)</f>
        <v>8</v>
      </c>
      <c r="U26" s="5">
        <f>INDEX('[3]Výsledková listina'!$B:$T,MATCH($B26,'[3]Výsledková listina'!$B:$B,0),8)</f>
        <v>2880</v>
      </c>
      <c r="V26" s="5">
        <f>INDEX('[3]Výsledková listina'!$B:$T,MATCH($B26,'[3]Výsledková listina'!$B:$B,0),9)</f>
        <v>30</v>
      </c>
      <c r="W26" s="5">
        <f>INDEX('[3]Výsledková listina'!$B:$T,MATCH($B26,'[3]Výsledková listina'!$B:$B,0),10)</f>
        <v>21</v>
      </c>
      <c r="X26" s="5">
        <f>INDEX('[3]Výsledková listina'!$B:$T,MATCH($B26,'[3]Výsledková listina'!$B:$B,0),17)</f>
        <v>1000</v>
      </c>
      <c r="Y26" s="5">
        <f>INDEX('[3]Výsledková listina'!$B:$T,MATCH($B26,'[3]Výsledková listina'!$B:$B,0),18)</f>
        <v>34</v>
      </c>
      <c r="Z26" s="5">
        <f>INDEX('[3]Výsledková listina'!$B:$T,MATCH($B26,'[3]Výsledková listina'!$B:$B,0),19)</f>
        <v>23</v>
      </c>
      <c r="AA26" s="5">
        <f t="shared" si="0"/>
        <v>30180</v>
      </c>
      <c r="AB26" s="5">
        <f t="shared" si="1"/>
        <v>210.5</v>
      </c>
      <c r="AC26" s="6">
        <f>RANK(AB26,AB:AB,1)</f>
        <v>23</v>
      </c>
    </row>
    <row r="27" spans="1:29" ht="25.5" customHeight="1">
      <c r="A27" s="3"/>
      <c r="B27" s="4" t="s">
        <v>41</v>
      </c>
      <c r="C27" s="5">
        <f>INDEX('[1]Výsledková listina'!$B:$T,MATCH($B27,'[1]Výsledková listina'!$B:$B,0),8)</f>
        <v>2010</v>
      </c>
      <c r="D27" s="5">
        <f>INDEX('[1]Výsledková listina'!$B:$T,MATCH($B27,'[1]Výsledková listina'!$B:$B,0),9)</f>
        <v>19</v>
      </c>
      <c r="E27" s="5">
        <f>INDEX('[1]Výsledková listina'!$B:$T,MATCH($B27,'[1]Výsledková listina'!$B:$B,0),10)</f>
        <v>11</v>
      </c>
      <c r="F27" s="5">
        <f>INDEX('[1]Výsledková listina'!$B:$T,MATCH($B27,'[1]Výsledková listina'!$B:$B,0),17)</f>
        <v>5700</v>
      </c>
      <c r="G27" s="5">
        <f>INDEX('[1]Výsledková listina'!$B:$T,MATCH($B27,'[1]Výsledková listina'!$B:$B,0),18)</f>
        <v>19</v>
      </c>
      <c r="H27" s="5">
        <f>INDEX('[1]Výsledková listina'!$B:$T,MATCH($B27,'[1]Výsledková listina'!$B:$B,0),19)</f>
        <v>11</v>
      </c>
      <c r="I27" s="5">
        <f>INDEX('[2]Výsledková listina'!$B:$T,MATCH($B27,'[2]Výsledková listina'!$B:$B,0),8)</f>
        <v>8900</v>
      </c>
      <c r="J27" s="5">
        <f>INDEX('[2]Výsledková listina'!$B:$T,MATCH($B27,'[2]Výsledková listina'!$B:$B,0),9)</f>
        <v>17</v>
      </c>
      <c r="K27" s="5">
        <f>INDEX('[2]Výsledková listina'!$B:$T,MATCH($B27,'[2]Výsledková listina'!$B:$B,0),10)</f>
        <v>8</v>
      </c>
      <c r="L27" s="5">
        <f>INDEX('[2]Výsledková listina'!$B:$T,MATCH($B27,'[2]Výsledková listina'!$B:$B,0),17)</f>
        <v>4260</v>
      </c>
      <c r="M27" s="5">
        <f>INDEX('[2]Výsledková listina'!$B:$T,MATCH($B27,'[2]Výsledková listina'!$B:$B,0),18)</f>
        <v>37</v>
      </c>
      <c r="N27" s="5">
        <f>INDEX('[2]Výsledková listina'!$B:$T,MATCH($B27,'[2]Výsledková listina'!$B:$B,0),19)</f>
        <v>25</v>
      </c>
      <c r="O27" s="5">
        <f>INDEX('[4]Výsledková listina'!$B:$T,MATCH($B27,'[4]Výsledková listina'!$B:$B,0),8)</f>
        <v>0</v>
      </c>
      <c r="P27" s="5">
        <f>INDEX('[4]Výsledková listina'!$B:$T,MATCH($B27,'[4]Výsledková listina'!$B:$B,0),9)</f>
        <v>42</v>
      </c>
      <c r="Q27" s="5">
        <f>INDEX('[4]Výsledková listina'!$B:$T,MATCH($B27,'[4]Výsledková listina'!$B:$B,0),10)</f>
        <v>25</v>
      </c>
      <c r="R27" s="5">
        <f>INDEX('[4]Výsledková listina'!$B:$T,MATCH($B27,'[4]Výsledková listina'!$B:$B,0),17)</f>
        <v>0</v>
      </c>
      <c r="S27" s="5">
        <f>INDEX('[4]Výsledková listina'!$B:$T,MATCH($B27,'[4]Výsledková listina'!$B:$B,0),18)</f>
        <v>42</v>
      </c>
      <c r="T27" s="5">
        <f>INDEX('[4]Výsledková listina'!$B:$T,MATCH($B27,'[4]Výsledková listina'!$B:$B,0),19)</f>
        <v>25</v>
      </c>
      <c r="U27" s="5">
        <f>INDEX('[3]Výsledková listina'!$B:$T,MATCH($B27,'[3]Výsledková listina'!$B:$B,0),8)</f>
        <v>0</v>
      </c>
      <c r="V27" s="5">
        <f>INDEX('[3]Výsledková listina'!$B:$T,MATCH($B27,'[3]Výsledková listina'!$B:$B,0),9)</f>
        <v>42</v>
      </c>
      <c r="W27" s="5">
        <f>INDEX('[3]Výsledková listina'!$B:$T,MATCH($B27,'[3]Výsledková listina'!$B:$B,0),10)</f>
        <v>25</v>
      </c>
      <c r="X27" s="5">
        <v>0</v>
      </c>
      <c r="Y27" s="5">
        <f>INDEX('[3]Výsledková listina'!$B:$T,MATCH($B27,'[3]Výsledková listina'!$B:$B,0),18)</f>
        <v>42</v>
      </c>
      <c r="Z27" s="5">
        <f>INDEX('[3]Výsledková listina'!$B:$T,MATCH($B27,'[3]Výsledková listina'!$B:$B,0),19)</f>
        <v>25</v>
      </c>
      <c r="AA27" s="5">
        <f t="shared" si="0"/>
        <v>20870</v>
      </c>
      <c r="AB27" s="5">
        <f t="shared" si="1"/>
        <v>260</v>
      </c>
      <c r="AC27" s="6">
        <f>RANK(AB27,AB:AB,1)</f>
        <v>24</v>
      </c>
    </row>
    <row r="28" spans="1:29" ht="25.5" customHeight="1">
      <c r="A28" s="3"/>
      <c r="B28" s="4" t="s">
        <v>18</v>
      </c>
      <c r="C28" s="5">
        <f>INDEX('[1]Výsledková listina'!$B:$T,MATCH($B28,'[1]Výsledková listina'!$B:$B,0),8)</f>
        <v>90</v>
      </c>
      <c r="D28" s="5">
        <f>INDEX('[1]Výsledková listina'!$B:$T,MATCH($B28,'[1]Výsledková listina'!$B:$B,0),9)</f>
        <v>34.5</v>
      </c>
      <c r="E28" s="5">
        <f>INDEX('[1]Výsledková listina'!$B:$T,MATCH($B28,'[1]Výsledková listina'!$B:$B,0),10)</f>
        <v>25</v>
      </c>
      <c r="F28" s="5">
        <f>INDEX('[1]Výsledková listina'!$B:$T,MATCH($B28,'[1]Výsledková listina'!$B:$B,0),17)</f>
        <v>5430</v>
      </c>
      <c r="G28" s="5">
        <f>INDEX('[1]Výsledková listina'!$B:$T,MATCH($B28,'[1]Výsledková listina'!$B:$B,0),18)</f>
        <v>26</v>
      </c>
      <c r="H28" s="5">
        <f>INDEX('[1]Výsledková listina'!$B:$T,MATCH($B28,'[1]Výsledková listina'!$B:$B,0),19)</f>
        <v>20</v>
      </c>
      <c r="I28" s="5">
        <f>INDEX('[2]Výsledková listina'!$B:$T,MATCH($B28,'[2]Výsledková listina'!$B:$B,0),8)</f>
        <v>3360</v>
      </c>
      <c r="J28" s="5">
        <f>INDEX('[2]Výsledková listina'!$B:$T,MATCH($B28,'[2]Výsledková listina'!$B:$B,0),9)</f>
        <v>28.5</v>
      </c>
      <c r="K28" s="5">
        <f>INDEX('[2]Výsledková listina'!$B:$T,MATCH($B28,'[2]Výsledková listina'!$B:$B,0),10)</f>
        <v>21</v>
      </c>
      <c r="L28" s="5">
        <f>INDEX('[2]Výsledková listina'!$B:$T,MATCH($B28,'[2]Výsledková listina'!$B:$B,0),17)</f>
        <v>1040</v>
      </c>
      <c r="M28" s="5">
        <f>INDEX('[2]Výsledková listina'!$B:$T,MATCH($B28,'[2]Výsledková listina'!$B:$B,0),18)</f>
        <v>34</v>
      </c>
      <c r="N28" s="5">
        <f>INDEX('[2]Výsledková listina'!$B:$T,MATCH($B28,'[2]Výsledková listina'!$B:$B,0),19)</f>
        <v>24</v>
      </c>
      <c r="O28" s="5">
        <f>INDEX('[4]Výsledková listina'!$B:$T,MATCH($B28,'[4]Výsledková listina'!$B:$B,0),8)</f>
        <v>0</v>
      </c>
      <c r="P28" s="5">
        <f>INDEX('[4]Výsledková listina'!$B:$T,MATCH($B28,'[4]Výsledková listina'!$B:$B,0),9)</f>
        <v>40</v>
      </c>
      <c r="Q28" s="5">
        <f>INDEX('[4]Výsledková listina'!$B:$T,MATCH($B28,'[4]Výsledková listina'!$B:$B,0),10)</f>
        <v>24</v>
      </c>
      <c r="R28" s="5">
        <f>INDEX('[4]Výsledková listina'!$B:$T,MATCH($B28,'[4]Výsledková listina'!$B:$B,0),17)</f>
        <v>0</v>
      </c>
      <c r="S28" s="5">
        <f>INDEX('[4]Výsledková listina'!$B:$T,MATCH($B28,'[4]Výsledková listina'!$B:$B,0),18)</f>
        <v>42</v>
      </c>
      <c r="T28" s="5">
        <f>INDEX('[4]Výsledková listina'!$B:$T,MATCH($B28,'[4]Výsledková listina'!$B:$B,0),19)</f>
        <v>25</v>
      </c>
      <c r="U28" s="5">
        <f>INDEX('[3]Výsledková listina'!$B:$T,MATCH($B28,'[3]Výsledková listina'!$B:$B,0),8)</f>
        <v>0</v>
      </c>
      <c r="V28" s="5">
        <f>INDEX('[3]Výsledková listina'!$B:$T,MATCH($B28,'[3]Výsledková listina'!$B:$B,0),9)</f>
        <v>42</v>
      </c>
      <c r="W28" s="5">
        <f>INDEX('[3]Výsledková listina'!$B:$T,MATCH($B28,'[3]Výsledková listina'!$B:$B,0),10)</f>
        <v>25</v>
      </c>
      <c r="X28" s="5">
        <v>0</v>
      </c>
      <c r="Y28" s="5">
        <f>INDEX('[3]Výsledková listina'!$B:$T,MATCH($B28,'[3]Výsledková listina'!$B:$B,0),18)</f>
        <v>42</v>
      </c>
      <c r="Z28" s="5">
        <f>INDEX('[3]Výsledková listina'!$B:$T,MATCH($B28,'[3]Výsledková listina'!$B:$B,0),19)</f>
        <v>25</v>
      </c>
      <c r="AA28" s="5">
        <f t="shared" si="0"/>
        <v>9920</v>
      </c>
      <c r="AB28" s="5">
        <f t="shared" si="1"/>
        <v>289</v>
      </c>
      <c r="AC28" s="6">
        <f>RANK(AB28,AB:AB,1)</f>
        <v>25</v>
      </c>
    </row>
  </sheetData>
  <sheetProtection formatCells="0" formatColumns="0" formatRows="0" insertColumns="0" insertRows="0" deleteColumns="0" deleteRows="0" selectLockedCells="1" sort="0" autoFilter="0"/>
  <autoFilter ref="A3:AC6"/>
  <mergeCells count="15">
    <mergeCell ref="AA1:AC2"/>
    <mergeCell ref="C2:E2"/>
    <mergeCell ref="F2:H2"/>
    <mergeCell ref="C1:H1"/>
    <mergeCell ref="I1:N1"/>
    <mergeCell ref="I2:K2"/>
    <mergeCell ref="L2:N2"/>
    <mergeCell ref="U1:Z1"/>
    <mergeCell ref="U2:W2"/>
    <mergeCell ref="X2:Z2"/>
    <mergeCell ref="B1:B3"/>
    <mergeCell ref="A1:A3"/>
    <mergeCell ref="O1:T1"/>
    <mergeCell ref="O2:Q2"/>
    <mergeCell ref="R2:T2"/>
  </mergeCells>
  <printOptions horizontalCentered="1"/>
  <pageMargins left="0.31496062992125984" right="0.2755905511811024" top="0.984251968503937" bottom="0.5905511811023623" header="0.5118110236220472" footer="0.35433070866141736"/>
  <pageSetup fitToHeight="1" fitToWidth="1" horizontalDpi="300" verticalDpi="300" orientation="landscape" paperSize="9" scale="69" r:id="rId1"/>
  <headerFooter alignWithMargins="0">
    <oddHeader>&amp;C&amp;"Arial,Tučné"&amp;14Celkové výsledky IV. Oficiálního MiČR 2007 v LRU FEEDER 
&amp;A</oddHeader>
    <oddFooter>&amp;L&amp;F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0"/>
  <sheetViews>
    <sheetView view="pageBreakPreview" zoomScaleSheetLayoutView="100" workbookViewId="0" topLeftCell="A1">
      <pane xSplit="4" ySplit="3" topLeftCell="E4" activePane="bottomRight" state="frozen"/>
      <selection pane="topLeft" activeCell="AB14" sqref="AB14"/>
      <selection pane="topRight" activeCell="AB14" sqref="AB14"/>
      <selection pane="bottomLeft" activeCell="AB14" sqref="AB14"/>
      <selection pane="bottomRight" activeCell="B1" sqref="B1:B3"/>
    </sheetView>
  </sheetViews>
  <sheetFormatPr defaultColWidth="9.140625" defaultRowHeight="12.75" outlineLevelCol="1"/>
  <cols>
    <col min="1" max="1" width="5.00390625" style="10" bestFit="1" customWidth="1"/>
    <col min="2" max="2" width="23.140625" style="10" bestFit="1" customWidth="1"/>
    <col min="3" max="3" width="4.00390625" style="10" bestFit="1" customWidth="1"/>
    <col min="4" max="4" width="23.00390625" style="11" bestFit="1" customWidth="1"/>
    <col min="5" max="5" width="6.00390625" style="10" bestFit="1" customWidth="1"/>
    <col min="6" max="6" width="5.57421875" style="10" bestFit="1" customWidth="1"/>
    <col min="7" max="7" width="6.00390625" style="10" bestFit="1" customWidth="1"/>
    <col min="8" max="8" width="5.57421875" style="10" bestFit="1" customWidth="1"/>
    <col min="9" max="9" width="6.421875" style="10" customWidth="1"/>
    <col min="10" max="10" width="5.57421875" style="10" bestFit="1" customWidth="1"/>
    <col min="11" max="11" width="6.28125" style="10" customWidth="1"/>
    <col min="12" max="12" width="5.57421875" style="10" bestFit="1" customWidth="1"/>
    <col min="13" max="13" width="7.00390625" style="10" customWidth="1" outlineLevel="1"/>
    <col min="14" max="14" width="5.57421875" style="10" customWidth="1" outlineLevel="1"/>
    <col min="15" max="15" width="6.00390625" style="10" customWidth="1" outlineLevel="1"/>
    <col min="16" max="16" width="5.57421875" style="10" customWidth="1" outlineLevel="1"/>
    <col min="17" max="17" width="7.00390625" style="10" customWidth="1" outlineLevel="1"/>
    <col min="18" max="18" width="5.57421875" style="10" customWidth="1" outlineLevel="1"/>
    <col min="19" max="19" width="6.00390625" style="10" customWidth="1" outlineLevel="1"/>
    <col min="20" max="20" width="5.57421875" style="10" customWidth="1" outlineLevel="1"/>
    <col min="21" max="21" width="6.421875" style="10" customWidth="1"/>
    <col min="22" max="22" width="6.28125" style="10" customWidth="1"/>
    <col min="23" max="23" width="4.8515625" style="10" bestFit="1" customWidth="1"/>
    <col min="24" max="24" width="6.57421875" style="10" customWidth="1"/>
  </cols>
  <sheetData>
    <row r="1" spans="1:24" ht="12.75">
      <c r="A1" s="31" t="s">
        <v>12</v>
      </c>
      <c r="B1" s="31" t="s">
        <v>11</v>
      </c>
      <c r="C1" s="31" t="s">
        <v>13</v>
      </c>
      <c r="D1" s="32" t="s">
        <v>1</v>
      </c>
      <c r="E1" s="33" t="s">
        <v>5</v>
      </c>
      <c r="F1" s="33"/>
      <c r="G1" s="33"/>
      <c r="H1" s="33"/>
      <c r="I1" s="33" t="s">
        <v>7</v>
      </c>
      <c r="J1" s="33"/>
      <c r="K1" s="33"/>
      <c r="L1" s="33"/>
      <c r="M1" s="33" t="s">
        <v>8</v>
      </c>
      <c r="N1" s="33"/>
      <c r="O1" s="33"/>
      <c r="P1" s="33"/>
      <c r="Q1" s="33" t="s">
        <v>16</v>
      </c>
      <c r="R1" s="33"/>
      <c r="S1" s="33"/>
      <c r="T1" s="33"/>
      <c r="U1" s="33" t="s">
        <v>9</v>
      </c>
      <c r="V1" s="33"/>
      <c r="W1" s="33"/>
      <c r="X1" s="33"/>
    </row>
    <row r="2" spans="1:24" ht="12.75">
      <c r="A2" s="34"/>
      <c r="B2" s="34"/>
      <c r="C2" s="34"/>
      <c r="D2" s="35"/>
      <c r="E2" s="33" t="s">
        <v>6</v>
      </c>
      <c r="F2" s="33"/>
      <c r="G2" s="33" t="s">
        <v>10</v>
      </c>
      <c r="H2" s="33"/>
      <c r="I2" s="33" t="s">
        <v>6</v>
      </c>
      <c r="J2" s="33"/>
      <c r="K2" s="33" t="s">
        <v>10</v>
      </c>
      <c r="L2" s="33"/>
      <c r="M2" s="33" t="s">
        <v>6</v>
      </c>
      <c r="N2" s="33"/>
      <c r="O2" s="33" t="s">
        <v>10</v>
      </c>
      <c r="P2" s="33"/>
      <c r="Q2" s="33" t="s">
        <v>6</v>
      </c>
      <c r="R2" s="33"/>
      <c r="S2" s="33" t="s">
        <v>10</v>
      </c>
      <c r="T2" s="33"/>
      <c r="U2" s="33"/>
      <c r="V2" s="33"/>
      <c r="W2" s="33"/>
      <c r="X2" s="33"/>
    </row>
    <row r="3" spans="1:24" ht="15.75">
      <c r="A3" s="36"/>
      <c r="B3" s="36"/>
      <c r="C3" s="36"/>
      <c r="D3" s="37"/>
      <c r="E3" s="38" t="s">
        <v>2</v>
      </c>
      <c r="F3" s="38" t="s">
        <v>3</v>
      </c>
      <c r="G3" s="38" t="s">
        <v>2</v>
      </c>
      <c r="H3" s="38" t="s">
        <v>3</v>
      </c>
      <c r="I3" s="38" t="s">
        <v>2</v>
      </c>
      <c r="J3" s="38" t="s">
        <v>3</v>
      </c>
      <c r="K3" s="38" t="s">
        <v>2</v>
      </c>
      <c r="L3" s="38" t="s">
        <v>3</v>
      </c>
      <c r="M3" s="38" t="s">
        <v>2</v>
      </c>
      <c r="N3" s="38" t="s">
        <v>3</v>
      </c>
      <c r="O3" s="38" t="s">
        <v>2</v>
      </c>
      <c r="P3" s="38" t="s">
        <v>3</v>
      </c>
      <c r="Q3" s="38" t="s">
        <v>2</v>
      </c>
      <c r="R3" s="38" t="s">
        <v>3</v>
      </c>
      <c r="S3" s="38" t="s">
        <v>2</v>
      </c>
      <c r="T3" s="38" t="s">
        <v>3</v>
      </c>
      <c r="U3" s="38" t="s">
        <v>2</v>
      </c>
      <c r="V3" s="38" t="s">
        <v>3</v>
      </c>
      <c r="W3" s="39"/>
      <c r="X3" s="40" t="s">
        <v>4</v>
      </c>
    </row>
    <row r="4" spans="1:24" ht="25.5" customHeight="1">
      <c r="A4" s="7">
        <v>1125</v>
      </c>
      <c r="B4" s="8" t="s">
        <v>42</v>
      </c>
      <c r="C4" s="8" t="s">
        <v>108</v>
      </c>
      <c r="D4" s="9" t="s">
        <v>113</v>
      </c>
      <c r="E4" s="5">
        <f>IF(ISNA(MATCH($A4,'[1]Výsledková listina'!$C:$C,0)),"",INDEX('[1]Výsledková listina'!$B:$T,MATCH($A4,'[1]Výsledková listina'!$C:$C,0),6))</f>
        <v>1880</v>
      </c>
      <c r="F4" s="5">
        <f>IF(ISNA(MATCH($A4,'[1]Výsledková listina'!$C:$C,0)),"",INDEX('[1]Výsledková listina'!$B:$T,MATCH($A4,'[1]Výsledková listina'!$C:$C,0),7))</f>
        <v>3</v>
      </c>
      <c r="G4" s="5">
        <f>IF(ISNA(MATCH($A4,'[1]Výsledková listina'!$L:$L,0)),"",INDEX('[1]Výsledková listina'!$B:$T,MATCH($A4,'[1]Výsledková listina'!$L:$L,0),15))</f>
        <v>3160</v>
      </c>
      <c r="H4" s="5">
        <f>IF(ISNA(MATCH($A4,'[1]Výsledková listina'!$L:$L,0)),"",INDEX('[1]Výsledková listina'!$B:$T,MATCH($A4,'[1]Výsledková listina'!$L:$L,0),16))</f>
        <v>3</v>
      </c>
      <c r="I4" s="5">
        <f>IF(ISNA(MATCH($A4,'[2]Výsledková listina'!$C:$C,0)),"",INDEX('[2]Výsledková listina'!$B:$T,MATCH($A4,'[2]Výsledková listina'!$C:$C,0),6))</f>
        <v>7980</v>
      </c>
      <c r="J4" s="5">
        <f>IF(ISNA(MATCH($A4,'[2]Výsledková listina'!$C:$C,0)),"",INDEX('[2]Výsledková listina'!$B:$T,MATCH($A4,'[2]Výsledková listina'!$C:$C,0),7))</f>
        <v>1</v>
      </c>
      <c r="K4" s="5">
        <f>IF(ISNA(MATCH($A4,'[2]Výsledková listina'!$L:$L,0)),"",INDEX('[2]Výsledková listina'!$B:$T,MATCH($A4,'[2]Výsledková listina'!$L:$L,0),15))</f>
        <v>1460</v>
      </c>
      <c r="L4" s="5">
        <f>IF(ISNA(MATCH($A4,'[2]Výsledková listina'!$L:$L,0)),"",INDEX('[2]Výsledková listina'!$B:$T,MATCH($A4,'[2]Výsledková listina'!$L:$L,0),16))</f>
        <v>4</v>
      </c>
      <c r="M4" s="5">
        <f>IF(ISNA(MATCH($A4,'[4]Výsledková listina'!$C:$C,0)),"",INDEX('[4]Výsledková listina'!$B:$T,MATCH($A4,'[4]Výsledková listina'!$C:$C,0),6))</f>
        <v>3260</v>
      </c>
      <c r="N4" s="5">
        <f>IF(ISNA(MATCH($A4,'[4]Výsledková listina'!$C:$C,0)),"",INDEX('[4]Výsledková listina'!$B:$T,MATCH($A4,'[4]Výsledková listina'!$C:$C,0),7))</f>
        <v>1</v>
      </c>
      <c r="O4" s="5">
        <f>IF(ISNA(MATCH($A4,'[4]Výsledková listina'!$L:$L,0)),"",INDEX('[4]Výsledková listina'!$B:$T,MATCH($A4,'[4]Výsledková listina'!$L:$L,0),15))</f>
        <v>13800</v>
      </c>
      <c r="P4" s="5">
        <f>IF(ISNA(MATCH($A4,'[4]Výsledková listina'!$L:$L,0)),"",INDEX('[4]Výsledková listina'!$B:$T,MATCH($A4,'[4]Výsledková listina'!$L:$L,0),16))</f>
        <v>1</v>
      </c>
      <c r="Q4" s="5">
        <f>IF(ISNA(MATCH($A4,'[3]Výsledková listina'!$C:$C,0)),"",INDEX('[3]Výsledková listina'!$B:$T,MATCH($A4,'[3]Výsledková listina'!$C:$C,0),6))</f>
        <v>1440</v>
      </c>
      <c r="R4" s="5">
        <f>IF(ISNA(MATCH($A4,'[3]Výsledková listina'!$C:$C,0)),"",INDEX('[3]Výsledková listina'!$B:$T,MATCH($A4,'[3]Výsledková listina'!$C:$C,0),7))</f>
        <v>5</v>
      </c>
      <c r="S4" s="5">
        <f>IF(ISNA(MATCH($A4,'[3]Výsledková listina'!$L:$L,0)),"",INDEX('[3]Výsledková listina'!$B:$T,MATCH($A4,'[3]Výsledková listina'!$L:$L,0),15))</f>
        <v>11850</v>
      </c>
      <c r="T4" s="5">
        <f>IF(ISNA(MATCH($A4,'[3]Výsledková listina'!$L:$L,0)),"",INDEX('[3]Výsledková listina'!$B:$T,MATCH($A4,'[3]Výsledková listina'!$L:$L,0),16))</f>
        <v>1</v>
      </c>
      <c r="U4" s="5">
        <f aca="true" t="shared" si="0" ref="U4:U35">SUM(E4,G4,I4,K4,M4,O4,Q4,S4)</f>
        <v>44830</v>
      </c>
      <c r="V4" s="5">
        <f aca="true" t="shared" si="1" ref="V4:V35">SUM(F4,H4,J4,L4,N4,P4,R4,T4)</f>
        <v>19</v>
      </c>
      <c r="W4" s="5"/>
      <c r="X4" s="6">
        <v>1</v>
      </c>
    </row>
    <row r="5" spans="1:24" ht="25.5" customHeight="1">
      <c r="A5" s="7">
        <v>82</v>
      </c>
      <c r="B5" s="8" t="s">
        <v>142</v>
      </c>
      <c r="C5" s="8" t="s">
        <v>108</v>
      </c>
      <c r="D5" s="9" t="s">
        <v>21</v>
      </c>
      <c r="E5" s="5">
        <f>IF(ISNA(MATCH($A5,'[1]Výsledková listina'!$C:$C,0)),"",INDEX('[1]Výsledková listina'!$B:$T,MATCH($A5,'[1]Výsledková listina'!$C:$C,0),6))</f>
        <v>1045</v>
      </c>
      <c r="F5" s="5">
        <f>IF(ISNA(MATCH($A5,'[1]Výsledková listina'!$C:$C,0)),"",INDEX('[1]Výsledková listina'!$B:$T,MATCH($A5,'[1]Výsledková listina'!$C:$C,0),7))</f>
        <v>2</v>
      </c>
      <c r="G5" s="5">
        <f>IF(ISNA(MATCH($A5,'[1]Výsledková listina'!$L:$L,0)),"",INDEX('[1]Výsledková listina'!$B:$T,MATCH($A5,'[1]Výsledková listina'!$L:$L,0),15))</f>
        <v>12300</v>
      </c>
      <c r="H5" s="5">
        <f>IF(ISNA(MATCH($A5,'[1]Výsledková listina'!$L:$L,0)),"",INDEX('[1]Výsledková listina'!$B:$T,MATCH($A5,'[1]Výsledková listina'!$L:$L,0),16))</f>
        <v>1</v>
      </c>
      <c r="I5" s="5">
        <f>IF(ISNA(MATCH($A5,'[2]Výsledková listina'!$C:$C,0)),"",INDEX('[2]Výsledková listina'!$B:$T,MATCH($A5,'[2]Výsledková listina'!$C:$C,0),6))</f>
        <v>7520</v>
      </c>
      <c r="J5" s="5">
        <f>IF(ISNA(MATCH($A5,'[2]Výsledková listina'!$C:$C,0)),"",INDEX('[2]Výsledková listina'!$B:$T,MATCH($A5,'[2]Výsledková listina'!$C:$C,0),7))</f>
        <v>2</v>
      </c>
      <c r="K5" s="5">
        <f>IF(ISNA(MATCH($A5,'[2]Výsledková listina'!$L:$L,0)),"",INDEX('[2]Výsledková listina'!$B:$T,MATCH($A5,'[2]Výsledková listina'!$L:$L,0),15))</f>
        <v>9920</v>
      </c>
      <c r="L5" s="5">
        <f>IF(ISNA(MATCH($A5,'[2]Výsledková listina'!$L:$L,0)),"",INDEX('[2]Výsledková listina'!$B:$T,MATCH($A5,'[2]Výsledková listina'!$L:$L,0),16))</f>
        <v>1</v>
      </c>
      <c r="M5" s="5">
        <f>IF(ISNA(MATCH($A5,'[4]Výsledková listina'!$C:$C,0)),"",INDEX('[4]Výsledková listina'!$B:$T,MATCH($A5,'[4]Výsledková listina'!$C:$C,0),6))</f>
        <v>7020</v>
      </c>
      <c r="N5" s="5">
        <f>IF(ISNA(MATCH($A5,'[4]Výsledková listina'!$C:$C,0)),"",INDEX('[4]Výsledková listina'!$B:$T,MATCH($A5,'[4]Výsledková listina'!$C:$C,0),7))</f>
        <v>1</v>
      </c>
      <c r="O5" s="5">
        <f>IF(ISNA(MATCH($A5,'[4]Výsledková listina'!$L:$L,0)),"",INDEX('[4]Výsledková listina'!$B:$T,MATCH($A5,'[4]Výsledková listina'!$L:$L,0),15))</f>
        <v>3050</v>
      </c>
      <c r="P5" s="5">
        <f>IF(ISNA(MATCH($A5,'[4]Výsledková listina'!$L:$L,0)),"",INDEX('[4]Výsledková listina'!$B:$T,MATCH($A5,'[4]Výsledková listina'!$L:$L,0),16))</f>
        <v>4</v>
      </c>
      <c r="Q5" s="5">
        <f>IF(ISNA(MATCH($A5,'[3]Výsledková listina'!$C:$C,0)),"",INDEX('[3]Výsledková listina'!$B:$T,MATCH($A5,'[3]Výsledková listina'!$C:$C,0),6))</f>
        <v>1850</v>
      </c>
      <c r="R5" s="5">
        <f>IF(ISNA(MATCH($A5,'[3]Výsledková listina'!$C:$C,0)),"",INDEX('[3]Výsledková listina'!$B:$T,MATCH($A5,'[3]Výsledková listina'!$C:$C,0),7))</f>
        <v>6.5</v>
      </c>
      <c r="S5" s="5">
        <f>IF(ISNA(MATCH($A5,'[3]Výsledková listina'!$L:$L,0)),"",INDEX('[3]Výsledková listina'!$B:$T,MATCH($A5,'[3]Výsledková listina'!$L:$L,0),15))</f>
        <v>2900</v>
      </c>
      <c r="T5" s="5">
        <f>IF(ISNA(MATCH($A5,'[3]Výsledková listina'!$L:$L,0)),"",INDEX('[3]Výsledková listina'!$B:$T,MATCH($A5,'[3]Výsledková listina'!$L:$L,0),16))</f>
        <v>5</v>
      </c>
      <c r="U5" s="5">
        <f t="shared" si="0"/>
        <v>45605</v>
      </c>
      <c r="V5" s="5">
        <f t="shared" si="1"/>
        <v>22.5</v>
      </c>
      <c r="W5" s="5"/>
      <c r="X5" s="6">
        <v>2</v>
      </c>
    </row>
    <row r="6" spans="1:24" ht="25.5" customHeight="1">
      <c r="A6" s="7">
        <v>2284</v>
      </c>
      <c r="B6" s="8" t="s">
        <v>53</v>
      </c>
      <c r="C6" s="8" t="s">
        <v>108</v>
      </c>
      <c r="D6" s="9" t="s">
        <v>24</v>
      </c>
      <c r="E6" s="5">
        <f>IF(ISNA(MATCH($A6,'[1]Výsledková listina'!$C:$C,0)),"",INDEX('[1]Výsledková listina'!$B:$T,MATCH($A6,'[1]Výsledková listina'!$C:$C,0),6))</f>
        <v>1380</v>
      </c>
      <c r="F6" s="5">
        <f>IF(ISNA(MATCH($A6,'[1]Výsledková listina'!$C:$C,0)),"",INDEX('[1]Výsledková listina'!$B:$T,MATCH($A6,'[1]Výsledková listina'!$C:$C,0),7))</f>
        <v>1</v>
      </c>
      <c r="G6" s="5">
        <f>IF(ISNA(MATCH($A6,'[1]Výsledková listina'!$L:$L,0)),"",INDEX('[1]Výsledková listina'!$B:$T,MATCH($A6,'[1]Výsledková listina'!$L:$L,0),15))</f>
        <v>3880</v>
      </c>
      <c r="H6" s="5">
        <f>IF(ISNA(MATCH($A6,'[1]Výsledková listina'!$L:$L,0)),"",INDEX('[1]Výsledková listina'!$B:$T,MATCH($A6,'[1]Výsledková listina'!$L:$L,0),16))</f>
        <v>1</v>
      </c>
      <c r="I6" s="5">
        <f>IF(ISNA(MATCH($A6,'[2]Výsledková listina'!$C:$C,0)),"",INDEX('[2]Výsledková listina'!$B:$T,MATCH($A6,'[2]Výsledková listina'!$C:$C,0),6))</f>
        <v>5780</v>
      </c>
      <c r="J6" s="5">
        <f>IF(ISNA(MATCH($A6,'[2]Výsledková listina'!$C:$C,0)),"",INDEX('[2]Výsledková listina'!$B:$T,MATCH($A6,'[2]Výsledková listina'!$C:$C,0),7))</f>
        <v>3</v>
      </c>
      <c r="K6" s="5">
        <f>IF(ISNA(MATCH($A6,'[2]Výsledková listina'!$L:$L,0)),"",INDEX('[2]Výsledková listina'!$B:$T,MATCH($A6,'[2]Výsledková listina'!$L:$L,0),15))</f>
        <v>4960</v>
      </c>
      <c r="L6" s="5">
        <f>IF(ISNA(MATCH($A6,'[2]Výsledková listina'!$L:$L,0)),"",INDEX('[2]Výsledková listina'!$B:$T,MATCH($A6,'[2]Výsledková listina'!$L:$L,0),16))</f>
        <v>4</v>
      </c>
      <c r="M6" s="5">
        <f>IF(ISNA(MATCH($A6,'[4]Výsledková listina'!$C:$C,0)),"",INDEX('[4]Výsledková listina'!$B:$T,MATCH($A6,'[4]Výsledková listina'!$C:$C,0),6))</f>
        <v>450</v>
      </c>
      <c r="N6" s="5">
        <f>IF(ISNA(MATCH($A6,'[4]Výsledková listina'!$C:$C,0)),"",INDEX('[4]Výsledková listina'!$B:$T,MATCH($A6,'[4]Výsledková listina'!$C:$C,0),7))</f>
        <v>6</v>
      </c>
      <c r="O6" s="5">
        <f>IF(ISNA(MATCH($A6,'[4]Výsledková listina'!$L:$L,0)),"",INDEX('[4]Výsledková listina'!$B:$T,MATCH($A6,'[4]Výsledková listina'!$L:$L,0),15))</f>
        <v>6540</v>
      </c>
      <c r="P6" s="5">
        <f>IF(ISNA(MATCH($A6,'[4]Výsledková listina'!$L:$L,0)),"",INDEX('[4]Výsledková listina'!$B:$T,MATCH($A6,'[4]Výsledková listina'!$L:$L,0),16))</f>
        <v>4</v>
      </c>
      <c r="Q6" s="5">
        <f>IF(ISNA(MATCH($A6,'[3]Výsledková listina'!$C:$C,0)),"",INDEX('[3]Výsledková listina'!$B:$T,MATCH($A6,'[3]Výsledková listina'!$C:$C,0),6))</f>
        <v>2400</v>
      </c>
      <c r="R6" s="5">
        <f>IF(ISNA(MATCH($A6,'[3]Výsledková listina'!$C:$C,0)),"",INDEX('[3]Výsledková listina'!$B:$T,MATCH($A6,'[3]Výsledková listina'!$C:$C,0),7))</f>
        <v>3</v>
      </c>
      <c r="S6" s="5">
        <f>IF(ISNA(MATCH($A6,'[3]Výsledková listina'!$L:$L,0)),"",INDEX('[3]Výsledková listina'!$B:$T,MATCH($A6,'[3]Výsledková listina'!$L:$L,0),15))</f>
        <v>7440</v>
      </c>
      <c r="T6" s="5">
        <f>IF(ISNA(MATCH($A6,'[3]Výsledková listina'!$L:$L,0)),"",INDEX('[3]Výsledková listina'!$B:$T,MATCH($A6,'[3]Výsledková listina'!$L:$L,0),16))</f>
        <v>1</v>
      </c>
      <c r="U6" s="5">
        <f t="shared" si="0"/>
        <v>32830</v>
      </c>
      <c r="V6" s="5">
        <f t="shared" si="1"/>
        <v>23</v>
      </c>
      <c r="W6" s="5"/>
      <c r="X6" s="6">
        <v>3</v>
      </c>
    </row>
    <row r="7" spans="1:24" ht="25.5" customHeight="1">
      <c r="A7" s="7">
        <v>1126</v>
      </c>
      <c r="B7" s="8" t="s">
        <v>15</v>
      </c>
      <c r="C7" s="8" t="s">
        <v>108</v>
      </c>
      <c r="D7" s="9" t="s">
        <v>113</v>
      </c>
      <c r="E7" s="5">
        <f>IF(ISNA(MATCH($A7,'[1]Výsledková listina'!$C:$C,0)),"",INDEX('[1]Výsledková listina'!$B:$T,MATCH($A7,'[1]Výsledková listina'!$C:$C,0),6))</f>
        <v>500</v>
      </c>
      <c r="F7" s="5">
        <f>IF(ISNA(MATCH($A7,'[1]Výsledková listina'!$C:$C,0)),"",INDEX('[1]Výsledková listina'!$B:$T,MATCH($A7,'[1]Výsledková listina'!$C:$C,0),7))</f>
        <v>5</v>
      </c>
      <c r="G7" s="5">
        <f>IF(ISNA(MATCH($A7,'[1]Výsledková listina'!$L:$L,0)),"",INDEX('[1]Výsledková listina'!$B:$T,MATCH($A7,'[1]Výsledková listina'!$L:$L,0),15))</f>
        <v>2270</v>
      </c>
      <c r="H7" s="5">
        <f>IF(ISNA(MATCH($A7,'[1]Výsledková listina'!$L:$L,0)),"",INDEX('[1]Výsledková listina'!$B:$T,MATCH($A7,'[1]Výsledková listina'!$L:$L,0),16))</f>
        <v>3</v>
      </c>
      <c r="I7" s="5">
        <f>IF(ISNA(MATCH($A7,'[2]Výsledková listina'!$C:$C,0)),"",INDEX('[2]Výsledková listina'!$B:$T,MATCH($A7,'[2]Výsledková listina'!$C:$C,0),6))</f>
        <v>6940</v>
      </c>
      <c r="J7" s="5">
        <f>IF(ISNA(MATCH($A7,'[2]Výsledková listina'!$C:$C,0)),"",INDEX('[2]Výsledková listina'!$B:$T,MATCH($A7,'[2]Výsledková listina'!$C:$C,0),7))</f>
        <v>2</v>
      </c>
      <c r="K7" s="5">
        <f>IF(ISNA(MATCH($A7,'[2]Výsledková listina'!$L:$L,0)),"",INDEX('[2]Výsledková listina'!$B:$T,MATCH($A7,'[2]Výsledková listina'!$L:$L,0),15))</f>
        <v>6340</v>
      </c>
      <c r="L7" s="5">
        <f>IF(ISNA(MATCH($A7,'[2]Výsledková listina'!$L:$L,0)),"",INDEX('[2]Výsledková listina'!$B:$T,MATCH($A7,'[2]Výsledková listina'!$L:$L,0),16))</f>
        <v>6</v>
      </c>
      <c r="M7" s="5">
        <f>IF(ISNA(MATCH($A7,'[4]Výsledková listina'!$C:$C,0)),"",INDEX('[4]Výsledková listina'!$B:$T,MATCH($A7,'[4]Výsledková listina'!$C:$C,0),6))</f>
        <v>1940</v>
      </c>
      <c r="N7" s="5">
        <f>IF(ISNA(MATCH($A7,'[4]Výsledková listina'!$C:$C,0)),"",INDEX('[4]Výsledková listina'!$B:$T,MATCH($A7,'[4]Výsledková listina'!$C:$C,0),7))</f>
        <v>3</v>
      </c>
      <c r="O7" s="5">
        <f>IF(ISNA(MATCH($A7,'[4]Výsledková listina'!$L:$L,0)),"",INDEX('[4]Výsledková listina'!$B:$T,MATCH($A7,'[4]Výsledková listina'!$L:$L,0),15))</f>
        <v>5800</v>
      </c>
      <c r="P7" s="5">
        <f>IF(ISNA(MATCH($A7,'[4]Výsledková listina'!$L:$L,0)),"",INDEX('[4]Výsledková listina'!$B:$T,MATCH($A7,'[4]Výsledková listina'!$L:$L,0),16))</f>
        <v>2</v>
      </c>
      <c r="Q7" s="5">
        <f>IF(ISNA(MATCH($A7,'[3]Výsledková listina'!$C:$C,0)),"",INDEX('[3]Výsledková listina'!$B:$T,MATCH($A7,'[3]Výsledková listina'!$C:$C,0),6))</f>
        <v>3650</v>
      </c>
      <c r="R7" s="5">
        <f>IF(ISNA(MATCH($A7,'[3]Výsledková listina'!$C:$C,0)),"",INDEX('[3]Výsledková listina'!$B:$T,MATCH($A7,'[3]Výsledková listina'!$C:$C,0),7))</f>
        <v>3</v>
      </c>
      <c r="S7" s="5">
        <f>IF(ISNA(MATCH($A7,'[3]Výsledková listina'!$L:$L,0)),"",INDEX('[3]Výsledková listina'!$B:$T,MATCH($A7,'[3]Výsledková listina'!$L:$L,0),15))</f>
        <v>2750</v>
      </c>
      <c r="T7" s="5">
        <f>IF(ISNA(MATCH($A7,'[3]Výsledková listina'!$L:$L,0)),"",INDEX('[3]Výsledková listina'!$B:$T,MATCH($A7,'[3]Výsledková listina'!$L:$L,0),16))</f>
        <v>3</v>
      </c>
      <c r="U7" s="5">
        <f t="shared" si="0"/>
        <v>30190</v>
      </c>
      <c r="V7" s="5">
        <f t="shared" si="1"/>
        <v>27</v>
      </c>
      <c r="W7" s="5"/>
      <c r="X7" s="6">
        <v>4</v>
      </c>
    </row>
    <row r="8" spans="1:24" ht="25.5" customHeight="1">
      <c r="A8" s="7">
        <v>2363</v>
      </c>
      <c r="B8" s="8" t="s">
        <v>60</v>
      </c>
      <c r="C8" s="8" t="s">
        <v>108</v>
      </c>
      <c r="D8" s="9" t="s">
        <v>37</v>
      </c>
      <c r="E8" s="5">
        <f>IF(ISNA(MATCH($A8,'[1]Výsledková listina'!$C:$C,0)),"",INDEX('[1]Výsledková listina'!$B:$T,MATCH($A8,'[1]Výsledková listina'!$C:$C,0),6))</f>
        <v>30</v>
      </c>
      <c r="F8" s="5">
        <f>IF(ISNA(MATCH($A8,'[1]Výsledková listina'!$C:$C,0)),"",INDEX('[1]Výsledková listina'!$B:$T,MATCH($A8,'[1]Výsledková listina'!$C:$C,0),7))</f>
        <v>4.5</v>
      </c>
      <c r="G8" s="5">
        <f>IF(ISNA(MATCH($A8,'[1]Výsledková listina'!$L:$L,0)),"",INDEX('[1]Výsledková listina'!$B:$T,MATCH($A8,'[1]Výsledková listina'!$L:$L,0),15))</f>
        <v>4800</v>
      </c>
      <c r="H8" s="5">
        <f>IF(ISNA(MATCH($A8,'[1]Výsledková listina'!$L:$L,0)),"",INDEX('[1]Výsledková listina'!$B:$T,MATCH($A8,'[1]Výsledková listina'!$L:$L,0),16))</f>
        <v>1</v>
      </c>
      <c r="I8" s="5">
        <f>IF(ISNA(MATCH($A8,'[2]Výsledková listina'!$C:$C,0)),"",INDEX('[2]Výsledková listina'!$B:$T,MATCH($A8,'[2]Výsledková listina'!$C:$C,0),6))</f>
        <v>5160</v>
      </c>
      <c r="J8" s="5">
        <f>IF(ISNA(MATCH($A8,'[2]Výsledková listina'!$C:$C,0)),"",INDEX('[2]Výsledková listina'!$B:$T,MATCH($A8,'[2]Výsledková listina'!$C:$C,0),7))</f>
        <v>1</v>
      </c>
      <c r="K8" s="5">
        <f>IF(ISNA(MATCH($A8,'[2]Výsledková listina'!$L:$L,0)),"",INDEX('[2]Výsledková listina'!$B:$T,MATCH($A8,'[2]Výsledková listina'!$L:$L,0),15))</f>
        <v>500</v>
      </c>
      <c r="L8" s="5">
        <f>IF(ISNA(MATCH($A8,'[2]Výsledková listina'!$L:$L,0)),"",INDEX('[2]Výsledková listina'!$B:$T,MATCH($A8,'[2]Výsledková listina'!$L:$L,0),16))</f>
        <v>10</v>
      </c>
      <c r="M8" s="5">
        <f>IF(ISNA(MATCH($A8,'[4]Výsledková listina'!$C:$C,0)),"",INDEX('[4]Výsledková listina'!$B:$T,MATCH($A8,'[4]Výsledková listina'!$C:$C,0),6))</f>
        <v>1180</v>
      </c>
      <c r="N8" s="5">
        <f>IF(ISNA(MATCH($A8,'[4]Výsledková listina'!$C:$C,0)),"",INDEX('[4]Výsledková listina'!$B:$T,MATCH($A8,'[4]Výsledková listina'!$C:$C,0),7))</f>
        <v>4</v>
      </c>
      <c r="O8" s="5">
        <f>IF(ISNA(MATCH($A8,'[4]Výsledková listina'!$L:$L,0)),"",INDEX('[4]Výsledková listina'!$B:$T,MATCH($A8,'[4]Výsledková listina'!$L:$L,0),15))</f>
        <v>4980</v>
      </c>
      <c r="P8" s="5">
        <f>IF(ISNA(MATCH($A8,'[4]Výsledková listina'!$L:$L,0)),"",INDEX('[4]Výsledková listina'!$B:$T,MATCH($A8,'[4]Výsledková listina'!$L:$L,0),16))</f>
        <v>3</v>
      </c>
      <c r="Q8" s="5">
        <f>IF(ISNA(MATCH($A8,'[3]Výsledková listina'!$C:$C,0)),"",INDEX('[3]Výsledková listina'!$B:$T,MATCH($A8,'[3]Výsledková listina'!$C:$C,0),6))</f>
        <v>1640</v>
      </c>
      <c r="R8" s="5">
        <f>IF(ISNA(MATCH($A8,'[3]Výsledková listina'!$C:$C,0)),"",INDEX('[3]Výsledková listina'!$B:$T,MATCH($A8,'[3]Výsledková listina'!$C:$C,0),7))</f>
        <v>3</v>
      </c>
      <c r="S8" s="5">
        <f>IF(ISNA(MATCH($A8,'[3]Výsledková listina'!$L:$L,0)),"",INDEX('[3]Výsledková listina'!$B:$T,MATCH($A8,'[3]Výsledková listina'!$L:$L,0),15))</f>
        <v>2450</v>
      </c>
      <c r="T8" s="5">
        <f>IF(ISNA(MATCH($A8,'[3]Výsledková listina'!$L:$L,0)),"",INDEX('[3]Výsledková listina'!$B:$T,MATCH($A8,'[3]Výsledková listina'!$L:$L,0),16))</f>
        <v>4</v>
      </c>
      <c r="U8" s="5">
        <f t="shared" si="0"/>
        <v>20740</v>
      </c>
      <c r="V8" s="5">
        <f t="shared" si="1"/>
        <v>30.5</v>
      </c>
      <c r="W8" s="5"/>
      <c r="X8" s="6">
        <v>5</v>
      </c>
    </row>
    <row r="9" spans="1:24" ht="25.5" customHeight="1">
      <c r="A9" s="7">
        <v>2298</v>
      </c>
      <c r="B9" s="8" t="s">
        <v>115</v>
      </c>
      <c r="C9" s="8" t="s">
        <v>108</v>
      </c>
      <c r="D9" s="9" t="s">
        <v>22</v>
      </c>
      <c r="E9" s="5">
        <f>IF(ISNA(MATCH($A9,'[1]Výsledková listina'!$C:$C,0)),"",INDEX('[1]Výsledková listina'!$B:$T,MATCH($A9,'[1]Výsledková listina'!$C:$C,0),6))</f>
        <v>1050</v>
      </c>
      <c r="F9" s="5">
        <f>IF(ISNA(MATCH($A9,'[1]Výsledková listina'!$C:$C,0)),"",INDEX('[1]Výsledková listina'!$B:$T,MATCH($A9,'[1]Výsledková listina'!$C:$C,0),7))</f>
        <v>3</v>
      </c>
      <c r="G9" s="5">
        <f>IF(ISNA(MATCH($A9,'[1]Výsledková listina'!$L:$L,0)),"",INDEX('[1]Výsledková listina'!$B:$T,MATCH($A9,'[1]Výsledková listina'!$L:$L,0),15))</f>
        <v>1220</v>
      </c>
      <c r="H9" s="5">
        <f>IF(ISNA(MATCH($A9,'[1]Výsledková listina'!$L:$L,0)),"",INDEX('[1]Výsledková listina'!$B:$T,MATCH($A9,'[1]Výsledková listina'!$L:$L,0),16))</f>
        <v>8</v>
      </c>
      <c r="I9" s="5">
        <f>IF(ISNA(MATCH($A9,'[2]Výsledková listina'!$C:$C,0)),"",INDEX('[2]Výsledková listina'!$B:$T,MATCH($A9,'[2]Výsledková listina'!$C:$C,0),6))</f>
        <v>4820</v>
      </c>
      <c r="J9" s="5">
        <f>IF(ISNA(MATCH($A9,'[2]Výsledková listina'!$C:$C,0)),"",INDEX('[2]Výsledková listina'!$B:$T,MATCH($A9,'[2]Výsledková listina'!$C:$C,0),7))</f>
        <v>2</v>
      </c>
      <c r="K9" s="5">
        <f>IF(ISNA(MATCH($A9,'[2]Výsledková listina'!$L:$L,0)),"",INDEX('[2]Výsledková listina'!$B:$T,MATCH($A9,'[2]Výsledková listina'!$L:$L,0),15))</f>
        <v>4700</v>
      </c>
      <c r="L9" s="5">
        <f>IF(ISNA(MATCH($A9,'[2]Výsledková listina'!$L:$L,0)),"",INDEX('[2]Výsledková listina'!$B:$T,MATCH($A9,'[2]Výsledková listina'!$L:$L,0),16))</f>
        <v>6</v>
      </c>
      <c r="M9" s="5">
        <f>IF(ISNA(MATCH($A9,'[4]Výsledková listina'!$C:$C,0)),"",INDEX('[4]Výsledková listina'!$B:$T,MATCH($A9,'[4]Výsledková listina'!$C:$C,0),6))</f>
        <v>2440</v>
      </c>
      <c r="N9" s="5">
        <f>IF(ISNA(MATCH($A9,'[4]Výsledková listina'!$C:$C,0)),"",INDEX('[4]Výsledková listina'!$B:$T,MATCH($A9,'[4]Výsledková listina'!$C:$C,0),7))</f>
        <v>2</v>
      </c>
      <c r="O9" s="5">
        <f>IF(ISNA(MATCH($A9,'[4]Výsledková listina'!$L:$L,0)),"",INDEX('[4]Výsledková listina'!$B:$T,MATCH($A9,'[4]Výsledková listina'!$L:$L,0),15))</f>
        <v>1000</v>
      </c>
      <c r="P9" s="5">
        <f>IF(ISNA(MATCH($A9,'[4]Výsledková listina'!$L:$L,0)),"",INDEX('[4]Výsledková listina'!$B:$T,MATCH($A9,'[4]Výsledková listina'!$L:$L,0),16))</f>
        <v>7</v>
      </c>
      <c r="Q9" s="5">
        <f>IF(ISNA(MATCH($A9,'[3]Výsledková listina'!$C:$C,0)),"",INDEX('[3]Výsledková listina'!$B:$T,MATCH($A9,'[3]Výsledková listina'!$C:$C,0),6))</f>
        <v>4700</v>
      </c>
      <c r="R9" s="5">
        <f>IF(ISNA(MATCH($A9,'[3]Výsledková listina'!$C:$C,0)),"",INDEX('[3]Výsledková listina'!$B:$T,MATCH($A9,'[3]Výsledková listina'!$C:$C,0),7))</f>
        <v>1</v>
      </c>
      <c r="S9" s="5">
        <f>IF(ISNA(MATCH($A9,'[3]Výsledková listina'!$L:$L,0)),"",INDEX('[3]Výsledková listina'!$B:$T,MATCH($A9,'[3]Výsledková listina'!$L:$L,0),15))</f>
        <v>4300</v>
      </c>
      <c r="T9" s="5">
        <f>IF(ISNA(MATCH($A9,'[3]Výsledková listina'!$L:$L,0)),"",INDEX('[3]Výsledková listina'!$B:$T,MATCH($A9,'[3]Výsledková listina'!$L:$L,0),16))</f>
        <v>2</v>
      </c>
      <c r="U9" s="5">
        <f t="shared" si="0"/>
        <v>24230</v>
      </c>
      <c r="V9" s="5">
        <f t="shared" si="1"/>
        <v>31</v>
      </c>
      <c r="W9" s="5"/>
      <c r="X9" s="6">
        <v>6</v>
      </c>
    </row>
    <row r="10" spans="1:24" ht="25.5" customHeight="1">
      <c r="A10" s="7">
        <v>2309</v>
      </c>
      <c r="B10" s="8" t="s">
        <v>83</v>
      </c>
      <c r="C10" s="8" t="s">
        <v>108</v>
      </c>
      <c r="D10" s="9" t="s">
        <v>133</v>
      </c>
      <c r="E10" s="5">
        <f>IF(ISNA(MATCH($A10,'[1]Výsledková listina'!$C:$C,0)),"",INDEX('[1]Výsledková listina'!$B:$T,MATCH($A10,'[1]Výsledková listina'!$C:$C,0),6))</f>
        <v>230</v>
      </c>
      <c r="F10" s="5">
        <f>IF(ISNA(MATCH($A10,'[1]Výsledková listina'!$C:$C,0)),"",INDEX('[1]Výsledková listina'!$B:$T,MATCH($A10,'[1]Výsledková listina'!$C:$C,0),7))</f>
        <v>7.5</v>
      </c>
      <c r="G10" s="5">
        <f>IF(ISNA(MATCH($A10,'[1]Výsledková listina'!$L:$L,0)),"",INDEX('[1]Výsledková listina'!$B:$T,MATCH($A10,'[1]Výsledková listina'!$L:$L,0),15))</f>
        <v>2530</v>
      </c>
      <c r="H10" s="5">
        <f>IF(ISNA(MATCH($A10,'[1]Výsledková listina'!$L:$L,0)),"",INDEX('[1]Výsledková listina'!$B:$T,MATCH($A10,'[1]Výsledková listina'!$L:$L,0),16))</f>
        <v>5</v>
      </c>
      <c r="I10" s="5">
        <f>IF(ISNA(MATCH($A10,'[2]Výsledková listina'!$C:$C,0)),"",INDEX('[2]Výsledková listina'!$B:$T,MATCH($A10,'[2]Výsledková listina'!$C:$C,0),6))</f>
        <v>5960</v>
      </c>
      <c r="J10" s="5">
        <f>IF(ISNA(MATCH($A10,'[2]Výsledková listina'!$C:$C,0)),"",INDEX('[2]Výsledková listina'!$B:$T,MATCH($A10,'[2]Výsledková listina'!$C:$C,0),7))</f>
        <v>1</v>
      </c>
      <c r="K10" s="5">
        <f>IF(ISNA(MATCH($A10,'[2]Výsledková listina'!$L:$L,0)),"",INDEX('[2]Výsledková listina'!$B:$T,MATCH($A10,'[2]Výsledková listina'!$L:$L,0),15))</f>
        <v>9940</v>
      </c>
      <c r="L10" s="5">
        <f>IF(ISNA(MATCH($A10,'[2]Výsledková listina'!$L:$L,0)),"",INDEX('[2]Výsledková listina'!$B:$T,MATCH($A10,'[2]Výsledková listina'!$L:$L,0),16))</f>
        <v>1</v>
      </c>
      <c r="M10" s="5">
        <f>IF(ISNA(MATCH($A10,'[4]Výsledková listina'!$C:$C,0)),"",INDEX('[4]Výsledková listina'!$B:$T,MATCH($A10,'[4]Výsledková listina'!$C:$C,0),6))</f>
        <v>2360</v>
      </c>
      <c r="N10" s="5">
        <f>IF(ISNA(MATCH($A10,'[4]Výsledková listina'!$C:$C,0)),"",INDEX('[4]Výsledková listina'!$B:$T,MATCH($A10,'[4]Výsledková listina'!$C:$C,0),7))</f>
        <v>2</v>
      </c>
      <c r="O10" s="5">
        <f>IF(ISNA(MATCH($A10,'[4]Výsledková listina'!$L:$L,0)),"",INDEX('[4]Výsledková listina'!$B:$T,MATCH($A10,'[4]Výsledková listina'!$L:$L,0),15))</f>
        <v>11150</v>
      </c>
      <c r="P10" s="5">
        <f>IF(ISNA(MATCH($A10,'[4]Výsledková listina'!$L:$L,0)),"",INDEX('[4]Výsledková listina'!$B:$T,MATCH($A10,'[4]Výsledková listina'!$L:$L,0),16))</f>
        <v>2</v>
      </c>
      <c r="Q10" s="5">
        <f>IF(ISNA(MATCH($A10,'[3]Výsledková listina'!$C:$C,0)),"",INDEX('[3]Výsledková listina'!$B:$T,MATCH($A10,'[3]Výsledková listina'!$C:$C,0),6))</f>
        <v>2150</v>
      </c>
      <c r="R10" s="5">
        <f>IF(ISNA(MATCH($A10,'[3]Výsledková listina'!$C:$C,0)),"",INDEX('[3]Výsledková listina'!$B:$T,MATCH($A10,'[3]Výsledková listina'!$C:$C,0),7))</f>
        <v>4</v>
      </c>
      <c r="S10" s="5">
        <f>IF(ISNA(MATCH($A10,'[3]Výsledková listina'!$L:$L,0)),"",INDEX('[3]Výsledková listina'!$B:$T,MATCH($A10,'[3]Výsledková listina'!$L:$L,0),15))</f>
        <v>1450</v>
      </c>
      <c r="T10" s="5">
        <f>IF(ISNA(MATCH($A10,'[3]Výsledková listina'!$L:$L,0)),"",INDEX('[3]Výsledková listina'!$B:$T,MATCH($A10,'[3]Výsledková listina'!$L:$L,0),16))</f>
        <v>9</v>
      </c>
      <c r="U10" s="5">
        <f t="shared" si="0"/>
        <v>35770</v>
      </c>
      <c r="V10" s="5">
        <f t="shared" si="1"/>
        <v>31.5</v>
      </c>
      <c r="W10" s="5"/>
      <c r="X10" s="6">
        <v>7</v>
      </c>
    </row>
    <row r="11" spans="1:24" ht="25.5" customHeight="1">
      <c r="A11" s="7">
        <v>1982</v>
      </c>
      <c r="B11" s="8" t="s">
        <v>75</v>
      </c>
      <c r="C11" s="8" t="s">
        <v>108</v>
      </c>
      <c r="D11" s="9" t="s">
        <v>136</v>
      </c>
      <c r="E11" s="5">
        <f>IF(ISNA(MATCH($A11,'[1]Výsledková listina'!$C:$C,0)),"",INDEX('[1]Výsledková listina'!$B:$T,MATCH($A11,'[1]Výsledková listina'!$C:$C,0),6))</f>
        <v>30</v>
      </c>
      <c r="F11" s="5">
        <f>IF(ISNA(MATCH($A11,'[1]Výsledková listina'!$C:$C,0)),"",INDEX('[1]Výsledková listina'!$B:$T,MATCH($A11,'[1]Výsledková listina'!$C:$C,0),7))</f>
        <v>4.5</v>
      </c>
      <c r="G11" s="5">
        <f>IF(ISNA(MATCH($A11,'[1]Výsledková listina'!$L:$L,0)),"",INDEX('[1]Výsledková listina'!$B:$T,MATCH($A11,'[1]Výsledková listina'!$L:$L,0),15))</f>
        <v>1540</v>
      </c>
      <c r="H11" s="5">
        <f>IF(ISNA(MATCH($A11,'[1]Výsledková listina'!$L:$L,0)),"",INDEX('[1]Výsledková listina'!$B:$T,MATCH($A11,'[1]Výsledková listina'!$L:$L,0),16))</f>
        <v>10</v>
      </c>
      <c r="I11" s="5">
        <f>IF(ISNA(MATCH($A11,'[2]Výsledková listina'!$C:$C,0)),"",INDEX('[2]Výsledková listina'!$B:$T,MATCH($A11,'[2]Výsledková listina'!$C:$C,0),6))</f>
        <v>2780</v>
      </c>
      <c r="J11" s="5">
        <f>IF(ISNA(MATCH($A11,'[2]Výsledková listina'!$C:$C,0)),"",INDEX('[2]Výsledková listina'!$B:$T,MATCH($A11,'[2]Výsledková listina'!$C:$C,0),7))</f>
        <v>6</v>
      </c>
      <c r="K11" s="5">
        <f>IF(ISNA(MATCH($A11,'[2]Výsledková listina'!$L:$L,0)),"",INDEX('[2]Výsledková listina'!$B:$T,MATCH($A11,'[2]Výsledková listina'!$L:$L,0),15))</f>
        <v>2920</v>
      </c>
      <c r="L11" s="5">
        <f>IF(ISNA(MATCH($A11,'[2]Výsledková listina'!$L:$L,0)),"",INDEX('[2]Výsledková listina'!$B:$T,MATCH($A11,'[2]Výsledková listina'!$L:$L,0),16))</f>
        <v>6</v>
      </c>
      <c r="M11" s="5">
        <f>IF(ISNA(MATCH($A11,'[4]Výsledková listina'!$C:$C,0)),"",INDEX('[4]Výsledková listina'!$B:$T,MATCH($A11,'[4]Výsledková listina'!$C:$C,0),6))</f>
        <v>1750</v>
      </c>
      <c r="N11" s="5">
        <f>IF(ISNA(MATCH($A11,'[4]Výsledková listina'!$C:$C,0)),"",INDEX('[4]Výsledková listina'!$B:$T,MATCH($A11,'[4]Výsledková listina'!$C:$C,0),7))</f>
        <v>1</v>
      </c>
      <c r="O11" s="5">
        <f>IF(ISNA(MATCH($A11,'[4]Výsledková listina'!$L:$L,0)),"",INDEX('[4]Výsledková listina'!$B:$T,MATCH($A11,'[4]Výsledková listina'!$L:$L,0),15))</f>
        <v>6360</v>
      </c>
      <c r="P11" s="5">
        <f>IF(ISNA(MATCH($A11,'[4]Výsledková listina'!$L:$L,0)),"",INDEX('[4]Výsledková listina'!$B:$T,MATCH($A11,'[4]Výsledková listina'!$L:$L,0),16))</f>
        <v>1</v>
      </c>
      <c r="Q11" s="5">
        <f>IF(ISNA(MATCH($A11,'[3]Výsledková listina'!$C:$C,0)),"",INDEX('[3]Výsledková listina'!$B:$T,MATCH($A11,'[3]Výsledková listina'!$C:$C,0),6))</f>
        <v>5760</v>
      </c>
      <c r="R11" s="5">
        <f>IF(ISNA(MATCH($A11,'[3]Výsledková listina'!$C:$C,0)),"",INDEX('[3]Výsledková listina'!$B:$T,MATCH($A11,'[3]Výsledková listina'!$C:$C,0),7))</f>
        <v>1</v>
      </c>
      <c r="S11" s="5">
        <f>IF(ISNA(MATCH($A11,'[3]Výsledková listina'!$L:$L,0)),"",INDEX('[3]Výsledková listina'!$B:$T,MATCH($A11,'[3]Výsledková listina'!$L:$L,0),15))</f>
        <v>1440</v>
      </c>
      <c r="T11" s="5">
        <f>IF(ISNA(MATCH($A11,'[3]Výsledková listina'!$L:$L,0)),"",INDEX('[3]Výsledková listina'!$B:$T,MATCH($A11,'[3]Výsledková listina'!$L:$L,0),16))</f>
        <v>2</v>
      </c>
      <c r="U11" s="5">
        <f t="shared" si="0"/>
        <v>22580</v>
      </c>
      <c r="V11" s="5">
        <f t="shared" si="1"/>
        <v>31.5</v>
      </c>
      <c r="W11" s="5"/>
      <c r="X11" s="6">
        <v>8</v>
      </c>
    </row>
    <row r="12" spans="1:24" ht="25.5" customHeight="1">
      <c r="A12" s="7">
        <v>2299</v>
      </c>
      <c r="B12" s="8" t="s">
        <v>46</v>
      </c>
      <c r="C12" s="8" t="s">
        <v>108</v>
      </c>
      <c r="D12" s="9" t="s">
        <v>22</v>
      </c>
      <c r="E12" s="5">
        <f>IF(ISNA(MATCH($A12,'[1]Výsledková listina'!$C:$C,0)),"",INDEX('[1]Výsledková listina'!$B:$T,MATCH($A12,'[1]Výsledková listina'!$C:$C,0),6))</f>
        <v>2550</v>
      </c>
      <c r="F12" s="5">
        <f>IF(ISNA(MATCH($A12,'[1]Výsledková listina'!$C:$C,0)),"",INDEX('[1]Výsledková listina'!$B:$T,MATCH($A12,'[1]Výsledková listina'!$C:$C,0),7))</f>
        <v>5</v>
      </c>
      <c r="G12" s="5">
        <f>IF(ISNA(MATCH($A12,'[1]Výsledková listina'!$L:$L,0)),"",INDEX('[1]Výsledková listina'!$B:$T,MATCH($A12,'[1]Výsledková listina'!$L:$L,0),15))</f>
        <v>3750</v>
      </c>
      <c r="H12" s="5">
        <f>IF(ISNA(MATCH($A12,'[1]Výsledková listina'!$L:$L,0)),"",INDEX('[1]Výsledková listina'!$B:$T,MATCH($A12,'[1]Výsledková listina'!$L:$L,0),16))</f>
        <v>2</v>
      </c>
      <c r="I12" s="5">
        <f>IF(ISNA(MATCH($A12,'[2]Výsledková listina'!$C:$C,0)),"",INDEX('[2]Výsledková listina'!$B:$T,MATCH($A12,'[2]Výsledková listina'!$C:$C,0),6))</f>
        <v>5000</v>
      </c>
      <c r="J12" s="5">
        <f>IF(ISNA(MATCH($A12,'[2]Výsledková listina'!$C:$C,0)),"",INDEX('[2]Výsledková listina'!$B:$T,MATCH($A12,'[2]Výsledková listina'!$C:$C,0),7))</f>
        <v>4</v>
      </c>
      <c r="K12" s="5">
        <f>IF(ISNA(MATCH($A12,'[2]Výsledková listina'!$L:$L,0)),"",INDEX('[2]Výsledková listina'!$B:$T,MATCH($A12,'[2]Výsledková listina'!$L:$L,0),15))</f>
        <v>13580</v>
      </c>
      <c r="L12" s="5">
        <f>IF(ISNA(MATCH($A12,'[2]Výsledková listina'!$L:$L,0)),"",INDEX('[2]Výsledková listina'!$B:$T,MATCH($A12,'[2]Výsledková listina'!$L:$L,0),16))</f>
        <v>1</v>
      </c>
      <c r="M12" s="5">
        <f>IF(ISNA(MATCH($A12,'[4]Výsledková listina'!$C:$C,0)),"",INDEX('[4]Výsledková listina'!$B:$T,MATCH($A12,'[4]Výsledková listina'!$C:$C,0),6))</f>
        <v>1620</v>
      </c>
      <c r="N12" s="5">
        <f>IF(ISNA(MATCH($A12,'[4]Výsledková listina'!$C:$C,0)),"",INDEX('[4]Výsledková listina'!$B:$T,MATCH($A12,'[4]Výsledková listina'!$C:$C,0),7))</f>
        <v>5</v>
      </c>
      <c r="O12" s="5">
        <f>IF(ISNA(MATCH($A12,'[4]Výsledková listina'!$L:$L,0)),"",INDEX('[4]Výsledková listina'!$B:$T,MATCH($A12,'[4]Výsledková listina'!$L:$L,0),15))</f>
        <v>12150</v>
      </c>
      <c r="P12" s="5">
        <f>IF(ISNA(MATCH($A12,'[4]Výsledková listina'!$L:$L,0)),"",INDEX('[4]Výsledková listina'!$B:$T,MATCH($A12,'[4]Výsledková listina'!$L:$L,0),16))</f>
        <v>5</v>
      </c>
      <c r="Q12" s="5">
        <f>IF(ISNA(MATCH($A12,'[3]Výsledková listina'!$C:$C,0)),"",INDEX('[3]Výsledková listina'!$B:$T,MATCH($A12,'[3]Výsledková listina'!$C:$C,0),6))</f>
        <v>450</v>
      </c>
      <c r="R12" s="5">
        <f>IF(ISNA(MATCH($A12,'[3]Výsledková listina'!$C:$C,0)),"",INDEX('[3]Výsledková listina'!$B:$T,MATCH($A12,'[3]Výsledková listina'!$C:$C,0),7))</f>
        <v>9</v>
      </c>
      <c r="S12" s="5">
        <f>IF(ISNA(MATCH($A12,'[3]Výsledková listina'!$L:$L,0)),"",INDEX('[3]Výsledková listina'!$B:$T,MATCH($A12,'[3]Výsledková listina'!$L:$L,0),15))</f>
        <v>6200</v>
      </c>
      <c r="T12" s="5">
        <f>IF(ISNA(MATCH($A12,'[3]Výsledková listina'!$L:$L,0)),"",INDEX('[3]Výsledková listina'!$B:$T,MATCH($A12,'[3]Výsledková listina'!$L:$L,0),16))</f>
        <v>1</v>
      </c>
      <c r="U12" s="5">
        <f t="shared" si="0"/>
        <v>45300</v>
      </c>
      <c r="V12" s="5">
        <f t="shared" si="1"/>
        <v>32</v>
      </c>
      <c r="W12" s="5"/>
      <c r="X12" s="6">
        <v>9</v>
      </c>
    </row>
    <row r="13" spans="1:24" ht="25.5" customHeight="1">
      <c r="A13" s="7">
        <v>2266</v>
      </c>
      <c r="B13" s="8" t="s">
        <v>76</v>
      </c>
      <c r="C13" s="8" t="s">
        <v>108</v>
      </c>
      <c r="D13" s="9" t="s">
        <v>36</v>
      </c>
      <c r="E13" s="5">
        <f>IF(ISNA(MATCH($A13,'[1]Výsledková listina'!$C:$C,0)),"",INDEX('[1]Výsledková listina'!$B:$T,MATCH($A13,'[1]Výsledková listina'!$C:$C,0),6))</f>
        <v>610</v>
      </c>
      <c r="F13" s="5">
        <f>IF(ISNA(MATCH($A13,'[1]Výsledková listina'!$C:$C,0)),"",INDEX('[1]Výsledková listina'!$B:$T,MATCH($A13,'[1]Výsledková listina'!$C:$C,0),7))</f>
        <v>7</v>
      </c>
      <c r="G13" s="5">
        <f>IF(ISNA(MATCH($A13,'[1]Výsledková listina'!$L:$L,0)),"",INDEX('[1]Výsledková listina'!$B:$T,MATCH($A13,'[1]Výsledková listina'!$L:$L,0),15))</f>
        <v>3460</v>
      </c>
      <c r="H13" s="5">
        <f>IF(ISNA(MATCH($A13,'[1]Výsledková listina'!$L:$L,0)),"",INDEX('[1]Výsledková listina'!$B:$T,MATCH($A13,'[1]Výsledková listina'!$L:$L,0),16))</f>
        <v>5</v>
      </c>
      <c r="I13" s="5">
        <f>IF(ISNA(MATCH($A13,'[2]Výsledková listina'!$C:$C,0)),"",INDEX('[2]Výsledková listina'!$B:$T,MATCH($A13,'[2]Výsledková listina'!$C:$C,0),6))</f>
        <v>3800</v>
      </c>
      <c r="J13" s="5">
        <f>IF(ISNA(MATCH($A13,'[2]Výsledková listina'!$C:$C,0)),"",INDEX('[2]Výsledková listina'!$B:$T,MATCH($A13,'[2]Výsledková listina'!$C:$C,0),7))</f>
        <v>2</v>
      </c>
      <c r="K13" s="5">
        <f>IF(ISNA(MATCH($A13,'[2]Výsledková listina'!$L:$L,0)),"",INDEX('[2]Výsledková listina'!$B:$T,MATCH($A13,'[2]Výsledková listina'!$L:$L,0),15))</f>
        <v>4660</v>
      </c>
      <c r="L13" s="5">
        <f>IF(ISNA(MATCH($A13,'[2]Výsledková listina'!$L:$L,0)),"",INDEX('[2]Výsledková listina'!$B:$T,MATCH($A13,'[2]Výsledková listina'!$L:$L,0),16))</f>
        <v>2</v>
      </c>
      <c r="M13" s="5">
        <f>IF(ISNA(MATCH($A13,'[4]Výsledková listina'!$C:$C,0)),"",INDEX('[4]Výsledková listina'!$B:$T,MATCH($A13,'[4]Výsledková listina'!$C:$C,0),6))</f>
        <v>1700</v>
      </c>
      <c r="N13" s="5">
        <f>IF(ISNA(MATCH($A13,'[4]Výsledková listina'!$C:$C,0)),"",INDEX('[4]Výsledková listina'!$B:$T,MATCH($A13,'[4]Výsledková listina'!$C:$C,0),7))</f>
        <v>4</v>
      </c>
      <c r="O13" s="5">
        <f>IF(ISNA(MATCH($A13,'[4]Výsledková listina'!$L:$L,0)),"",INDEX('[4]Výsledková listina'!$B:$T,MATCH($A13,'[4]Výsledková listina'!$L:$L,0),15))</f>
        <v>4350</v>
      </c>
      <c r="P13" s="5">
        <f>IF(ISNA(MATCH($A13,'[4]Výsledková listina'!$L:$L,0)),"",INDEX('[4]Výsledková listina'!$B:$T,MATCH($A13,'[4]Výsledková listina'!$L:$L,0),16))</f>
        <v>4</v>
      </c>
      <c r="Q13" s="5">
        <f>IF(ISNA(MATCH($A13,'[3]Výsledková listina'!$C:$C,0)),"",INDEX('[3]Výsledková listina'!$B:$T,MATCH($A13,'[3]Výsledková listina'!$C:$C,0),6))</f>
        <v>5000</v>
      </c>
      <c r="R13" s="5">
        <f>IF(ISNA(MATCH($A13,'[3]Výsledková listina'!$C:$C,0)),"",INDEX('[3]Výsledková listina'!$B:$T,MATCH($A13,'[3]Výsledková listina'!$C:$C,0),7))</f>
        <v>3</v>
      </c>
      <c r="S13" s="5">
        <f>IF(ISNA(MATCH($A13,'[3]Výsledková listina'!$L:$L,0)),"",INDEX('[3]Výsledková listina'!$B:$T,MATCH($A13,'[3]Výsledková listina'!$L:$L,0),15))</f>
        <v>1240</v>
      </c>
      <c r="T13" s="5">
        <f>IF(ISNA(MATCH($A13,'[3]Výsledková listina'!$L:$L,0)),"",INDEX('[3]Výsledková listina'!$B:$T,MATCH($A13,'[3]Výsledková listina'!$L:$L,0),16))</f>
        <v>5</v>
      </c>
      <c r="U13" s="5">
        <f t="shared" si="0"/>
        <v>24820</v>
      </c>
      <c r="V13" s="5">
        <f t="shared" si="1"/>
        <v>32</v>
      </c>
      <c r="W13" s="5"/>
      <c r="X13" s="6">
        <v>10</v>
      </c>
    </row>
    <row r="14" spans="1:24" ht="25.5" customHeight="1">
      <c r="A14" s="7">
        <v>2564</v>
      </c>
      <c r="B14" s="8" t="s">
        <v>51</v>
      </c>
      <c r="C14" s="8" t="s">
        <v>108</v>
      </c>
      <c r="D14" s="9" t="s">
        <v>21</v>
      </c>
      <c r="E14" s="5">
        <f>IF(ISNA(MATCH($A14,'[1]Výsledková listina'!$C:$C,0)),"",INDEX('[1]Výsledková listina'!$B:$T,MATCH($A14,'[1]Výsledková listina'!$C:$C,0),6))</f>
        <v>10</v>
      </c>
      <c r="F14" s="5">
        <f>IF(ISNA(MATCH($A14,'[1]Výsledková listina'!$C:$C,0)),"",INDEX('[1]Výsledková listina'!$B:$T,MATCH($A14,'[1]Výsledková listina'!$C:$C,0),7))</f>
        <v>6.5</v>
      </c>
      <c r="G14" s="5">
        <f>IF(ISNA(MATCH($A14,'[1]Výsledková listina'!$L:$L,0)),"",INDEX('[1]Výsledková listina'!$B:$T,MATCH($A14,'[1]Výsledková listina'!$L:$L,0),15))</f>
        <v>3490</v>
      </c>
      <c r="H14" s="5">
        <f>IF(ISNA(MATCH($A14,'[1]Výsledková listina'!$L:$L,0)),"",INDEX('[1]Výsledková listina'!$B:$T,MATCH($A14,'[1]Výsledková listina'!$L:$L,0),16))</f>
        <v>3</v>
      </c>
      <c r="I14" s="5">
        <f>IF(ISNA(MATCH($A14,'[2]Výsledková listina'!$C:$C,0)),"",INDEX('[2]Výsledková listina'!$B:$T,MATCH($A14,'[2]Výsledková listina'!$C:$C,0),6))</f>
        <v>3440</v>
      </c>
      <c r="J14" s="5">
        <f>IF(ISNA(MATCH($A14,'[2]Výsledková listina'!$C:$C,0)),"",INDEX('[2]Výsledková listina'!$B:$T,MATCH($A14,'[2]Výsledková listina'!$C:$C,0),7))</f>
        <v>4</v>
      </c>
      <c r="K14" s="5">
        <f>IF(ISNA(MATCH($A14,'[2]Výsledková listina'!$L:$L,0)),"",INDEX('[2]Výsledková listina'!$B:$T,MATCH($A14,'[2]Výsledková listina'!$L:$L,0),15))</f>
        <v>7440</v>
      </c>
      <c r="L14" s="5">
        <f>IF(ISNA(MATCH($A14,'[2]Výsledková listina'!$L:$L,0)),"",INDEX('[2]Výsledková listina'!$B:$T,MATCH($A14,'[2]Výsledková listina'!$L:$L,0),16))</f>
        <v>2</v>
      </c>
      <c r="M14" s="5">
        <f>IF(ISNA(MATCH($A14,'[4]Výsledková listina'!$C:$C,0)),"",INDEX('[4]Výsledková listina'!$B:$T,MATCH($A14,'[4]Výsledková listina'!$C:$C,0),6))</f>
        <v>700</v>
      </c>
      <c r="N14" s="5">
        <f>IF(ISNA(MATCH($A14,'[4]Výsledková listina'!$C:$C,0)),"",INDEX('[4]Výsledková listina'!$B:$T,MATCH($A14,'[4]Výsledková listina'!$C:$C,0),7))</f>
        <v>3.5</v>
      </c>
      <c r="O14" s="5">
        <f>IF(ISNA(MATCH($A14,'[4]Výsledková listina'!$L:$L,0)),"",INDEX('[4]Výsledková listina'!$B:$T,MATCH($A14,'[4]Výsledková listina'!$L:$L,0),15))</f>
        <v>13050</v>
      </c>
      <c r="P14" s="5">
        <f>IF(ISNA(MATCH($A14,'[4]Výsledková listina'!$L:$L,0)),"",INDEX('[4]Výsledková listina'!$B:$T,MATCH($A14,'[4]Výsledková listina'!$L:$L,0),16))</f>
        <v>4</v>
      </c>
      <c r="Q14" s="5">
        <f>IF(ISNA(MATCH($A14,'[3]Výsledková listina'!$C:$C,0)),"",INDEX('[3]Výsledková listina'!$B:$T,MATCH($A14,'[3]Výsledková listina'!$C:$C,0),6))</f>
        <v>2900</v>
      </c>
      <c r="R14" s="5">
        <f>IF(ISNA(MATCH($A14,'[3]Výsledková listina'!$C:$C,0)),"",INDEX('[3]Výsledková listina'!$B:$T,MATCH($A14,'[3]Výsledková listina'!$C:$C,0),7))</f>
        <v>2.5</v>
      </c>
      <c r="S14" s="5">
        <f>IF(ISNA(MATCH($A14,'[3]Výsledková listina'!$L:$L,0)),"",INDEX('[3]Výsledková listina'!$B:$T,MATCH($A14,'[3]Výsledková listina'!$L:$L,0),15))</f>
        <v>300</v>
      </c>
      <c r="T14" s="5">
        <f>IF(ISNA(MATCH($A14,'[3]Výsledková listina'!$L:$L,0)),"",INDEX('[3]Výsledková listina'!$B:$T,MATCH($A14,'[3]Výsledková listina'!$L:$L,0),16))</f>
        <v>8</v>
      </c>
      <c r="U14" s="5">
        <f t="shared" si="0"/>
        <v>31330</v>
      </c>
      <c r="V14" s="5">
        <f t="shared" si="1"/>
        <v>33.5</v>
      </c>
      <c r="W14" s="5"/>
      <c r="X14" s="6">
        <v>11</v>
      </c>
    </row>
    <row r="15" spans="1:24" ht="25.5" customHeight="1">
      <c r="A15" s="7">
        <v>1321</v>
      </c>
      <c r="B15" s="8" t="s">
        <v>14</v>
      </c>
      <c r="C15" s="8" t="s">
        <v>108</v>
      </c>
      <c r="D15" s="9" t="s">
        <v>36</v>
      </c>
      <c r="E15" s="5">
        <f>IF(ISNA(MATCH($A15,'[1]Výsledková listina'!$C:$C,0)),"",INDEX('[1]Výsledková listina'!$B:$T,MATCH($A15,'[1]Výsledková listina'!$C:$C,0),6))</f>
        <v>500</v>
      </c>
      <c r="F15" s="5">
        <f>IF(ISNA(MATCH($A15,'[1]Výsledková listina'!$C:$C,0)),"",INDEX('[1]Výsledková listina'!$B:$T,MATCH($A15,'[1]Výsledková listina'!$C:$C,0),7))</f>
        <v>4</v>
      </c>
      <c r="G15" s="5">
        <f>IF(ISNA(MATCH($A15,'[1]Výsledková listina'!$L:$L,0)),"",INDEX('[1]Výsledková listina'!$B:$T,MATCH($A15,'[1]Výsledková listina'!$L:$L,0),15))</f>
        <v>6090</v>
      </c>
      <c r="H15" s="5">
        <f>IF(ISNA(MATCH($A15,'[1]Výsledková listina'!$L:$L,0)),"",INDEX('[1]Výsledková listina'!$B:$T,MATCH($A15,'[1]Výsledková listina'!$L:$L,0),16))</f>
        <v>1</v>
      </c>
      <c r="I15" s="5">
        <f>IF(ISNA(MATCH($A15,'[2]Výsledková listina'!$C:$C,0)),"",INDEX('[2]Výsledková listina'!$B:$T,MATCH($A15,'[2]Výsledková listina'!$C:$C,0),6))</f>
        <v>10860</v>
      </c>
      <c r="J15" s="5">
        <f>IF(ISNA(MATCH($A15,'[2]Výsledková listina'!$C:$C,0)),"",INDEX('[2]Výsledková listina'!$B:$T,MATCH($A15,'[2]Výsledková listina'!$C:$C,0),7))</f>
        <v>1</v>
      </c>
      <c r="K15" s="5">
        <f>IF(ISNA(MATCH($A15,'[2]Výsledková listina'!$L:$L,0)),"",INDEX('[2]Výsledková listina'!$B:$T,MATCH($A15,'[2]Výsledková listina'!$L:$L,0),15))</f>
        <v>7300</v>
      </c>
      <c r="L15" s="5">
        <f>IF(ISNA(MATCH($A15,'[2]Výsledková listina'!$L:$L,0)),"",INDEX('[2]Výsledková listina'!$B:$T,MATCH($A15,'[2]Výsledková listina'!$L:$L,0),16))</f>
        <v>4</v>
      </c>
      <c r="M15" s="5">
        <f>IF(ISNA(MATCH($A15,'[4]Výsledková listina'!$C:$C,0)),"",INDEX('[4]Výsledková listina'!$B:$T,MATCH($A15,'[4]Výsledková listina'!$C:$C,0),6))</f>
        <v>0</v>
      </c>
      <c r="N15" s="5">
        <f>IF(ISNA(MATCH($A15,'[4]Výsledková listina'!$C:$C,0)),"",INDEX('[4]Výsledková listina'!$B:$T,MATCH($A15,'[4]Výsledková listina'!$C:$C,0),7))</f>
        <v>10</v>
      </c>
      <c r="O15" s="5">
        <f>IF(ISNA(MATCH($A15,'[4]Výsledková listina'!$L:$L,0)),"",INDEX('[4]Výsledková listina'!$B:$T,MATCH($A15,'[4]Výsledková listina'!$L:$L,0),15))</f>
        <v>10000</v>
      </c>
      <c r="P15" s="5">
        <f>IF(ISNA(MATCH($A15,'[4]Výsledková listina'!$L:$L,0)),"",INDEX('[4]Výsledková listina'!$B:$T,MATCH($A15,'[4]Výsledková listina'!$L:$L,0),16))</f>
        <v>6</v>
      </c>
      <c r="Q15" s="5">
        <f>IF(ISNA(MATCH($A15,'[3]Výsledková listina'!$C:$C,0)),"",INDEX('[3]Výsledková listina'!$B:$T,MATCH($A15,'[3]Výsledková listina'!$C:$C,0),6))</f>
        <v>1550</v>
      </c>
      <c r="R15" s="5">
        <f>IF(ISNA(MATCH($A15,'[3]Výsledková listina'!$C:$C,0)),"",INDEX('[3]Výsledková listina'!$B:$T,MATCH($A15,'[3]Výsledková listina'!$C:$C,0),7))</f>
        <v>6.5</v>
      </c>
      <c r="S15" s="5">
        <f>IF(ISNA(MATCH($A15,'[3]Výsledková listina'!$L:$L,0)),"",INDEX('[3]Výsledková listina'!$B:$T,MATCH($A15,'[3]Výsledková listina'!$L:$L,0),15))</f>
        <v>3200</v>
      </c>
      <c r="T15" s="5">
        <f>IF(ISNA(MATCH($A15,'[3]Výsledková listina'!$L:$L,0)),"",INDEX('[3]Výsledková listina'!$B:$T,MATCH($A15,'[3]Výsledková listina'!$L:$L,0),16))</f>
        <v>2</v>
      </c>
      <c r="U15" s="5">
        <f t="shared" si="0"/>
        <v>39500</v>
      </c>
      <c r="V15" s="5">
        <f t="shared" si="1"/>
        <v>34.5</v>
      </c>
      <c r="W15" s="5"/>
      <c r="X15" s="6">
        <v>12</v>
      </c>
    </row>
    <row r="16" spans="1:24" ht="25.5" customHeight="1">
      <c r="A16" s="7">
        <v>2534</v>
      </c>
      <c r="B16" s="8" t="s">
        <v>52</v>
      </c>
      <c r="C16" s="8" t="s">
        <v>108</v>
      </c>
      <c r="D16" s="9" t="s">
        <v>21</v>
      </c>
      <c r="E16" s="5">
        <f>IF(ISNA(MATCH($A16,'[1]Výsledková listina'!$C:$C,0)),"",INDEX('[1]Výsledková listina'!$B:$T,MATCH($A16,'[1]Výsledková listina'!$C:$C,0),6))</f>
        <v>2680</v>
      </c>
      <c r="F16" s="5">
        <f>IF(ISNA(MATCH($A16,'[1]Výsledková listina'!$C:$C,0)),"",INDEX('[1]Výsledková listina'!$B:$T,MATCH($A16,'[1]Výsledková listina'!$C:$C,0),7))</f>
        <v>4</v>
      </c>
      <c r="G16" s="5">
        <f>IF(ISNA(MATCH($A16,'[1]Výsledková listina'!$L:$L,0)),"",INDEX('[1]Výsledková listina'!$B:$T,MATCH($A16,'[1]Výsledková listina'!$L:$L,0),15))</f>
        <v>2290</v>
      </c>
      <c r="H16" s="5">
        <f>IF(ISNA(MATCH($A16,'[1]Výsledková listina'!$L:$L,0)),"",INDEX('[1]Výsledková listina'!$B:$T,MATCH($A16,'[1]Výsledková listina'!$L:$L,0),16))</f>
        <v>8</v>
      </c>
      <c r="I16" s="5">
        <f>IF(ISNA(MATCH($A16,'[2]Výsledková listina'!$C:$C,0)),"",INDEX('[2]Výsledková listina'!$B:$T,MATCH($A16,'[2]Výsledková listina'!$C:$C,0),6))</f>
        <v>1380</v>
      </c>
      <c r="J16" s="5">
        <f>IF(ISNA(MATCH($A16,'[2]Výsledková listina'!$C:$C,0)),"",INDEX('[2]Výsledková listina'!$B:$T,MATCH($A16,'[2]Výsledková listina'!$C:$C,0),7))</f>
        <v>6</v>
      </c>
      <c r="K16" s="5">
        <f>IF(ISNA(MATCH($A16,'[2]Výsledková listina'!$L:$L,0)),"",INDEX('[2]Výsledková listina'!$B:$T,MATCH($A16,'[2]Výsledková listina'!$L:$L,0),15))</f>
        <v>1240</v>
      </c>
      <c r="L16" s="5">
        <f>IF(ISNA(MATCH($A16,'[2]Výsledková listina'!$L:$L,0)),"",INDEX('[2]Výsledková listina'!$B:$T,MATCH($A16,'[2]Výsledková listina'!$L:$L,0),16))</f>
        <v>7</v>
      </c>
      <c r="M16" s="5">
        <f>IF(ISNA(MATCH($A16,'[4]Výsledková listina'!$C:$C,0)),"",INDEX('[4]Výsledková listina'!$B:$T,MATCH($A16,'[4]Výsledková listina'!$C:$C,0),6))</f>
        <v>1300</v>
      </c>
      <c r="N16" s="5">
        <f>IF(ISNA(MATCH($A16,'[4]Výsledková listina'!$C:$C,0)),"",INDEX('[4]Výsledková listina'!$B:$T,MATCH($A16,'[4]Výsledková listina'!$C:$C,0),7))</f>
        <v>3</v>
      </c>
      <c r="O16" s="5">
        <f>IF(ISNA(MATCH($A16,'[4]Výsledková listina'!$L:$L,0)),"",INDEX('[4]Výsledková listina'!$B:$T,MATCH($A16,'[4]Výsledková listina'!$L:$L,0),15))</f>
        <v>4260</v>
      </c>
      <c r="P16" s="5">
        <f>IF(ISNA(MATCH($A16,'[4]Výsledková listina'!$L:$L,0)),"",INDEX('[4]Výsledková listina'!$B:$T,MATCH($A16,'[4]Výsledková listina'!$L:$L,0),16))</f>
        <v>4</v>
      </c>
      <c r="Q16" s="5">
        <f>IF(ISNA(MATCH($A16,'[3]Výsledková listina'!$C:$C,0)),"",INDEX('[3]Výsledková listina'!$B:$T,MATCH($A16,'[3]Výsledková listina'!$C:$C,0),6))</f>
        <v>2700</v>
      </c>
      <c r="R16" s="5">
        <f>IF(ISNA(MATCH($A16,'[3]Výsledková listina'!$C:$C,0)),"",INDEX('[3]Výsledková listina'!$B:$T,MATCH($A16,'[3]Výsledková listina'!$C:$C,0),7))</f>
        <v>3</v>
      </c>
      <c r="S16" s="5">
        <f>IF(ISNA(MATCH($A16,'[3]Výsledková listina'!$L:$L,0)),"",INDEX('[3]Výsledková listina'!$B:$T,MATCH($A16,'[3]Výsledková listina'!$L:$L,0),15))</f>
        <v>2580</v>
      </c>
      <c r="T16" s="5">
        <f>IF(ISNA(MATCH($A16,'[3]Výsledková listina'!$L:$L,0)),"",INDEX('[3]Výsledková listina'!$B:$T,MATCH($A16,'[3]Výsledková listina'!$L:$L,0),16))</f>
        <v>1</v>
      </c>
      <c r="U16" s="5">
        <f t="shared" si="0"/>
        <v>18430</v>
      </c>
      <c r="V16" s="5">
        <f t="shared" si="1"/>
        <v>36</v>
      </c>
      <c r="W16" s="5"/>
      <c r="X16" s="6">
        <v>13</v>
      </c>
    </row>
    <row r="17" spans="1:24" ht="25.5" customHeight="1">
      <c r="A17" s="7">
        <v>2297</v>
      </c>
      <c r="B17" s="8" t="s">
        <v>47</v>
      </c>
      <c r="C17" s="8" t="s">
        <v>108</v>
      </c>
      <c r="D17" s="9" t="s">
        <v>22</v>
      </c>
      <c r="E17" s="5">
        <f>IF(ISNA(MATCH($A17,'[1]Výsledková listina'!$C:$C,0)),"",INDEX('[1]Výsledková listina'!$B:$T,MATCH($A17,'[1]Výsledková listina'!$C:$C,0),6))</f>
        <v>2300</v>
      </c>
      <c r="F17" s="5">
        <f>IF(ISNA(MATCH($A17,'[1]Výsledková listina'!$C:$C,0)),"",INDEX('[1]Výsledková listina'!$B:$T,MATCH($A17,'[1]Výsledková listina'!$C:$C,0),7))</f>
        <v>1</v>
      </c>
      <c r="G17" s="5">
        <f>IF(ISNA(MATCH($A17,'[1]Výsledková listina'!$L:$L,0)),"",INDEX('[1]Výsledková listina'!$B:$T,MATCH($A17,'[1]Výsledková listina'!$L:$L,0),15))</f>
        <v>5880</v>
      </c>
      <c r="H17" s="5">
        <f>IF(ISNA(MATCH($A17,'[1]Výsledková listina'!$L:$L,0)),"",INDEX('[1]Výsledková listina'!$B:$T,MATCH($A17,'[1]Výsledková listina'!$L:$L,0),16))</f>
        <v>2</v>
      </c>
      <c r="I17" s="5">
        <f>IF(ISNA(MATCH($A17,'[2]Výsledková listina'!$C:$C,0)),"",INDEX('[2]Výsledková listina'!$B:$T,MATCH($A17,'[2]Výsledková listina'!$C:$C,0),6))</f>
        <v>4680</v>
      </c>
      <c r="J17" s="5">
        <f>IF(ISNA(MATCH($A17,'[2]Výsledková listina'!$C:$C,0)),"",INDEX('[2]Výsledková listina'!$B:$T,MATCH($A17,'[2]Výsledková listina'!$C:$C,0),7))</f>
        <v>3</v>
      </c>
      <c r="K17" s="5">
        <f>IF(ISNA(MATCH($A17,'[2]Výsledková listina'!$L:$L,0)),"",INDEX('[2]Výsledková listina'!$B:$T,MATCH($A17,'[2]Výsledková listina'!$L:$L,0),15))</f>
        <v>6720</v>
      </c>
      <c r="L17" s="5">
        <f>IF(ISNA(MATCH($A17,'[2]Výsledková listina'!$L:$L,0)),"",INDEX('[2]Výsledková listina'!$B:$T,MATCH($A17,'[2]Výsledková listina'!$L:$L,0),16))</f>
        <v>1</v>
      </c>
      <c r="M17" s="5">
        <f>IF(ISNA(MATCH($A17,'[4]Výsledková listina'!$C:$C,0)),"",INDEX('[4]Výsledková listina'!$B:$T,MATCH($A17,'[4]Výsledková listina'!$C:$C,0),6))</f>
        <v>1100</v>
      </c>
      <c r="N17" s="5">
        <f>IF(ISNA(MATCH($A17,'[4]Výsledková listina'!$C:$C,0)),"",INDEX('[4]Výsledková listina'!$B:$T,MATCH($A17,'[4]Výsledková listina'!$C:$C,0),7))</f>
        <v>2</v>
      </c>
      <c r="O17" s="5">
        <f>IF(ISNA(MATCH($A17,'[4]Výsledková listina'!$L:$L,0)),"",INDEX('[4]Výsledková listina'!$B:$T,MATCH($A17,'[4]Výsledková listina'!$L:$L,0),15))</f>
        <v>2180</v>
      </c>
      <c r="P17" s="5">
        <f>IF(ISNA(MATCH($A17,'[4]Výsledková listina'!$L:$L,0)),"",INDEX('[4]Výsledková listina'!$B:$T,MATCH($A17,'[4]Výsledková listina'!$L:$L,0),16))</f>
        <v>10</v>
      </c>
      <c r="Q17" s="5">
        <f>IF(ISNA(MATCH($A17,'[3]Výsledková listina'!$C:$C,0)),"",INDEX('[3]Výsledková listina'!$B:$T,MATCH($A17,'[3]Výsledková listina'!$C:$C,0),6))</f>
        <v>1220</v>
      </c>
      <c r="R17" s="5">
        <f>IF(ISNA(MATCH($A17,'[3]Výsledková listina'!$C:$C,0)),"",INDEX('[3]Výsledková listina'!$B:$T,MATCH($A17,'[3]Výsledková listina'!$C:$C,0),7))</f>
        <v>8</v>
      </c>
      <c r="S17" s="5">
        <f>IF(ISNA(MATCH($A17,'[3]Výsledková listina'!$L:$L,0)),"",INDEX('[3]Výsledková listina'!$B:$T,MATCH($A17,'[3]Výsledková listina'!$L:$L,0),15))</f>
        <v>540</v>
      </c>
      <c r="T17" s="5">
        <f>IF(ISNA(MATCH($A17,'[3]Výsledková listina'!$L:$L,0)),"",INDEX('[3]Výsledková listina'!$B:$T,MATCH($A17,'[3]Výsledková listina'!$L:$L,0),16))</f>
        <v>10</v>
      </c>
      <c r="U17" s="5">
        <f t="shared" si="0"/>
        <v>24620</v>
      </c>
      <c r="V17" s="5">
        <f t="shared" si="1"/>
        <v>37</v>
      </c>
      <c r="W17" s="5"/>
      <c r="X17" s="6">
        <v>14</v>
      </c>
    </row>
    <row r="18" spans="1:24" ht="25.5" customHeight="1">
      <c r="A18" s="7">
        <v>2289</v>
      </c>
      <c r="B18" s="8" t="s">
        <v>48</v>
      </c>
      <c r="C18" s="8" t="s">
        <v>108</v>
      </c>
      <c r="D18" s="9" t="s">
        <v>140</v>
      </c>
      <c r="E18" s="5">
        <f>IF(ISNA(MATCH($A18,'[1]Výsledková listina'!$C:$C,0)),"",INDEX('[1]Výsledková listina'!$B:$T,MATCH($A18,'[1]Výsledková listina'!$C:$C,0),6))</f>
        <v>1090</v>
      </c>
      <c r="F18" s="5">
        <f>IF(ISNA(MATCH($A18,'[1]Výsledková listina'!$C:$C,0)),"",INDEX('[1]Výsledková listina'!$B:$T,MATCH($A18,'[1]Výsledková listina'!$C:$C,0),7))</f>
        <v>1</v>
      </c>
      <c r="G18" s="5">
        <f>IF(ISNA(MATCH($A18,'[1]Výsledková listina'!$L:$L,0)),"",INDEX('[1]Výsledková listina'!$B:$T,MATCH($A18,'[1]Výsledková listina'!$L:$L,0),15))</f>
        <v>1440</v>
      </c>
      <c r="H18" s="5">
        <f>IF(ISNA(MATCH($A18,'[1]Výsledková listina'!$L:$L,0)),"",INDEX('[1]Výsledková listina'!$B:$T,MATCH($A18,'[1]Výsledková listina'!$L:$L,0),16))</f>
        <v>6</v>
      </c>
      <c r="I18" s="5">
        <f>IF(ISNA(MATCH($A18,'[2]Výsledková listina'!$C:$C,0)),"",INDEX('[2]Výsledková listina'!$B:$T,MATCH($A18,'[2]Výsledková listina'!$C:$C,0),6))</f>
        <v>2600</v>
      </c>
      <c r="J18" s="5">
        <f>IF(ISNA(MATCH($A18,'[2]Výsledková listina'!$C:$C,0)),"",INDEX('[2]Výsledková listina'!$B:$T,MATCH($A18,'[2]Výsledková listina'!$C:$C,0),7))</f>
        <v>6</v>
      </c>
      <c r="K18" s="5">
        <f>IF(ISNA(MATCH($A18,'[2]Výsledková listina'!$L:$L,0)),"",INDEX('[2]Výsledková listina'!$B:$T,MATCH($A18,'[2]Výsledková listina'!$L:$L,0),15))</f>
        <v>3600</v>
      </c>
      <c r="L18" s="5">
        <f>IF(ISNA(MATCH($A18,'[2]Výsledková listina'!$L:$L,0)),"",INDEX('[2]Výsledková listina'!$B:$T,MATCH($A18,'[2]Výsledková listina'!$L:$L,0),16))</f>
        <v>4</v>
      </c>
      <c r="M18" s="5">
        <f>IF(ISNA(MATCH($A18,'[4]Výsledková listina'!$C:$C,0)),"",INDEX('[4]Výsledková listina'!$B:$T,MATCH($A18,'[4]Výsledková listina'!$C:$C,0),6))</f>
        <v>180</v>
      </c>
      <c r="N18" s="5">
        <f>IF(ISNA(MATCH($A18,'[4]Výsledková listina'!$C:$C,0)),"",INDEX('[4]Výsledková listina'!$B:$T,MATCH($A18,'[4]Výsledková listina'!$C:$C,0),7))</f>
        <v>12</v>
      </c>
      <c r="O18" s="5">
        <f>IF(ISNA(MATCH($A18,'[4]Výsledková listina'!$L:$L,0)),"",INDEX('[4]Výsledková listina'!$B:$T,MATCH($A18,'[4]Výsledková listina'!$L:$L,0),15))</f>
        <v>9120</v>
      </c>
      <c r="P18" s="5">
        <f>IF(ISNA(MATCH($A18,'[4]Výsledková listina'!$L:$L,0)),"",INDEX('[4]Výsledková listina'!$B:$T,MATCH($A18,'[4]Výsledková listina'!$L:$L,0),16))</f>
        <v>1</v>
      </c>
      <c r="Q18" s="5">
        <f>IF(ISNA(MATCH($A18,'[3]Výsledková listina'!$C:$C,0)),"",INDEX('[3]Výsledková listina'!$B:$T,MATCH($A18,'[3]Výsledková listina'!$C:$C,0),6))</f>
        <v>1520</v>
      </c>
      <c r="R18" s="5">
        <f>IF(ISNA(MATCH($A18,'[3]Výsledková listina'!$C:$C,0)),"",INDEX('[3]Výsledková listina'!$B:$T,MATCH($A18,'[3]Výsledková listina'!$C:$C,0),7))</f>
        <v>4</v>
      </c>
      <c r="S18" s="5">
        <f>IF(ISNA(MATCH($A18,'[3]Výsledková listina'!$L:$L,0)),"",INDEX('[3]Výsledková listina'!$B:$T,MATCH($A18,'[3]Výsledková listina'!$L:$L,0),15))</f>
        <v>2300</v>
      </c>
      <c r="T18" s="5">
        <f>IF(ISNA(MATCH($A18,'[3]Výsledková listina'!$L:$L,0)),"",INDEX('[3]Výsledková listina'!$B:$T,MATCH($A18,'[3]Výsledková listina'!$L:$L,0),16))</f>
        <v>5</v>
      </c>
      <c r="U18" s="5">
        <f t="shared" si="0"/>
        <v>21850</v>
      </c>
      <c r="V18" s="5">
        <f t="shared" si="1"/>
        <v>39</v>
      </c>
      <c r="W18" s="5"/>
      <c r="X18" s="6">
        <v>15</v>
      </c>
    </row>
    <row r="19" spans="1:24" ht="25.5" customHeight="1">
      <c r="A19" s="7">
        <v>2391</v>
      </c>
      <c r="B19" s="8" t="s">
        <v>61</v>
      </c>
      <c r="C19" s="8" t="s">
        <v>108</v>
      </c>
      <c r="D19" s="9" t="s">
        <v>37</v>
      </c>
      <c r="E19" s="5">
        <f>IF(ISNA(MATCH($A19,'[1]Výsledková listina'!$C:$C,0)),"",INDEX('[1]Výsledková listina'!$B:$T,MATCH($A19,'[1]Výsledková listina'!$C:$C,0),6))</f>
        <v>230</v>
      </c>
      <c r="F19" s="5">
        <f>IF(ISNA(MATCH($A19,'[1]Výsledková listina'!$C:$C,0)),"",INDEX('[1]Výsledková listina'!$B:$T,MATCH($A19,'[1]Výsledková listina'!$C:$C,0),7))</f>
        <v>7.5</v>
      </c>
      <c r="G19" s="5">
        <f>IF(ISNA(MATCH($A19,'[1]Výsledková listina'!$L:$L,0)),"",INDEX('[1]Výsledková listina'!$B:$T,MATCH($A19,'[1]Výsledková listina'!$L:$L,0),15))</f>
        <v>5400</v>
      </c>
      <c r="H19" s="5">
        <f>IF(ISNA(MATCH($A19,'[1]Výsledková listina'!$L:$L,0)),"",INDEX('[1]Výsledková listina'!$B:$T,MATCH($A19,'[1]Výsledková listina'!$L:$L,0),16))</f>
        <v>3</v>
      </c>
      <c r="I19" s="5">
        <f>IF(ISNA(MATCH($A19,'[2]Výsledková listina'!$C:$C,0)),"",INDEX('[2]Výsledková listina'!$B:$T,MATCH($A19,'[2]Výsledková listina'!$C:$C,0),6))</f>
        <v>2280</v>
      </c>
      <c r="J19" s="5">
        <f>IF(ISNA(MATCH($A19,'[2]Výsledková listina'!$C:$C,0)),"",INDEX('[2]Výsledková listina'!$B:$T,MATCH($A19,'[2]Výsledková listina'!$C:$C,0),7))</f>
        <v>7</v>
      </c>
      <c r="K19" s="5">
        <f>IF(ISNA(MATCH($A19,'[2]Výsledková listina'!$L:$L,0)),"",INDEX('[2]Výsledková listina'!$B:$T,MATCH($A19,'[2]Výsledková listina'!$L:$L,0),15))</f>
        <v>5280</v>
      </c>
      <c r="L19" s="5">
        <f>IF(ISNA(MATCH($A19,'[2]Výsledková listina'!$L:$L,0)),"",INDEX('[2]Výsledková listina'!$B:$T,MATCH($A19,'[2]Výsledková listina'!$L:$L,0),16))</f>
        <v>7</v>
      </c>
      <c r="M19" s="5">
        <f>IF(ISNA(MATCH($A19,'[4]Výsledková listina'!$C:$C,0)),"",INDEX('[4]Výsledková listina'!$B:$T,MATCH($A19,'[4]Výsledková listina'!$C:$C,0),6))</f>
        <v>3380</v>
      </c>
      <c r="N19" s="5">
        <f>IF(ISNA(MATCH($A19,'[4]Výsledková listina'!$C:$C,0)),"",INDEX('[4]Výsledková listina'!$B:$T,MATCH($A19,'[4]Výsledková listina'!$C:$C,0),7))</f>
        <v>1</v>
      </c>
      <c r="O19" s="5">
        <f>IF(ISNA(MATCH($A19,'[4]Výsledková listina'!$L:$L,0)),"",INDEX('[4]Výsledková listina'!$B:$T,MATCH($A19,'[4]Výsledková listina'!$L:$L,0),15))</f>
        <v>11700</v>
      </c>
      <c r="P19" s="5">
        <f>IF(ISNA(MATCH($A19,'[4]Výsledková listina'!$L:$L,0)),"",INDEX('[4]Výsledková listina'!$B:$T,MATCH($A19,'[4]Výsledková listina'!$L:$L,0),16))</f>
        <v>1</v>
      </c>
      <c r="Q19" s="5">
        <f>IF(ISNA(MATCH($A19,'[3]Výsledková listina'!$C:$C,0)),"",INDEX('[3]Výsledková listina'!$B:$T,MATCH($A19,'[3]Výsledková listina'!$C:$C,0),6))</f>
        <v>4500</v>
      </c>
      <c r="R19" s="5">
        <f>IF(ISNA(MATCH($A19,'[3]Výsledková listina'!$C:$C,0)),"",INDEX('[3]Výsledková listina'!$B:$T,MATCH($A19,'[3]Výsledková listina'!$C:$C,0),7))</f>
        <v>2</v>
      </c>
      <c r="S19" s="5">
        <f>IF(ISNA(MATCH($A19,'[3]Výsledková listina'!$L:$L,0)),"",INDEX('[3]Výsledková listina'!$B:$T,MATCH($A19,'[3]Výsledková listina'!$L:$L,0),15))</f>
        <v>1250</v>
      </c>
      <c r="T19" s="5">
        <f>IF(ISNA(MATCH($A19,'[3]Výsledková listina'!$L:$L,0)),"",INDEX('[3]Výsledková listina'!$B:$T,MATCH($A19,'[3]Výsledková listina'!$L:$L,0),16))</f>
        <v>11</v>
      </c>
      <c r="U19" s="5">
        <f t="shared" si="0"/>
        <v>34020</v>
      </c>
      <c r="V19" s="5">
        <f t="shared" si="1"/>
        <v>39.5</v>
      </c>
      <c r="W19" s="5"/>
      <c r="X19" s="6">
        <v>16</v>
      </c>
    </row>
    <row r="20" spans="1:24" ht="25.5" customHeight="1">
      <c r="A20" s="7">
        <v>2286</v>
      </c>
      <c r="B20" s="8" t="s">
        <v>62</v>
      </c>
      <c r="C20" s="8" t="s">
        <v>108</v>
      </c>
      <c r="D20" s="9" t="s">
        <v>20</v>
      </c>
      <c r="E20" s="5">
        <f>IF(ISNA(MATCH($A20,'[1]Výsledková listina'!$C:$C,0)),"",INDEX('[1]Výsledková listina'!$B:$T,MATCH($A20,'[1]Výsledková listina'!$C:$C,0),6))</f>
        <v>1950</v>
      </c>
      <c r="F20" s="5">
        <f>IF(ISNA(MATCH($A20,'[1]Výsledková listina'!$C:$C,0)),"",INDEX('[1]Výsledková listina'!$B:$T,MATCH($A20,'[1]Výsledková listina'!$C:$C,0),7))</f>
        <v>2</v>
      </c>
      <c r="G20" s="5">
        <f>IF(ISNA(MATCH($A20,'[1]Výsledková listina'!$L:$L,0)),"",INDEX('[1]Výsledková listina'!$B:$T,MATCH($A20,'[1]Výsledková listina'!$L:$L,0),15))</f>
        <v>10750</v>
      </c>
      <c r="H20" s="5">
        <f>IF(ISNA(MATCH($A20,'[1]Výsledková listina'!$L:$L,0)),"",INDEX('[1]Výsledková listina'!$B:$T,MATCH($A20,'[1]Výsledková listina'!$L:$L,0),16))</f>
        <v>2</v>
      </c>
      <c r="I20" s="5">
        <f>IF(ISNA(MATCH($A20,'[2]Výsledková listina'!$C:$C,0)),"",INDEX('[2]Výsledková listina'!$B:$T,MATCH($A20,'[2]Výsledková listina'!$C:$C,0),6))</f>
        <v>6320</v>
      </c>
      <c r="J20" s="5">
        <f>IF(ISNA(MATCH($A20,'[2]Výsledková listina'!$C:$C,0)),"",INDEX('[2]Výsledková listina'!$B:$T,MATCH($A20,'[2]Výsledková listina'!$C:$C,0),7))</f>
        <v>2</v>
      </c>
      <c r="K20" s="5">
        <f>IF(ISNA(MATCH($A20,'[2]Výsledková listina'!$L:$L,0)),"",INDEX('[2]Výsledková listina'!$B:$T,MATCH($A20,'[2]Výsledková listina'!$L:$L,0),15))</f>
        <v>1900</v>
      </c>
      <c r="L20" s="5">
        <f>IF(ISNA(MATCH($A20,'[2]Výsledková listina'!$L:$L,0)),"",INDEX('[2]Výsledková listina'!$B:$T,MATCH($A20,'[2]Výsledková listina'!$L:$L,0),16))</f>
        <v>10</v>
      </c>
      <c r="M20" s="5">
        <f>IF(ISNA(MATCH($A20,'[4]Výsledková listina'!$C:$C,0)),"",INDEX('[4]Výsledková listina'!$B:$T,MATCH($A20,'[4]Výsledková listina'!$C:$C,0),6))</f>
        <v>0</v>
      </c>
      <c r="N20" s="5">
        <f>IF(ISNA(MATCH($A20,'[4]Výsledková listina'!$C:$C,0)),"",INDEX('[4]Výsledková listina'!$B:$T,MATCH($A20,'[4]Výsledková listina'!$C:$C,0),7))</f>
        <v>10.5</v>
      </c>
      <c r="O20" s="5">
        <f>IF(ISNA(MATCH($A20,'[4]Výsledková listina'!$L:$L,0)),"",INDEX('[4]Výsledková listina'!$B:$T,MATCH($A20,'[4]Výsledková listina'!$L:$L,0),15))</f>
        <v>4450</v>
      </c>
      <c r="P20" s="5">
        <f>IF(ISNA(MATCH($A20,'[4]Výsledková listina'!$L:$L,0)),"",INDEX('[4]Výsledková listina'!$B:$T,MATCH($A20,'[4]Výsledková listina'!$L:$L,0),16))</f>
        <v>3</v>
      </c>
      <c r="Q20" s="5">
        <f>IF(ISNA(MATCH($A20,'[3]Výsledková listina'!$C:$C,0)),"",INDEX('[3]Výsledková listina'!$B:$T,MATCH($A20,'[3]Výsledková listina'!$C:$C,0),6))</f>
        <v>3050</v>
      </c>
      <c r="R20" s="5">
        <f>IF(ISNA(MATCH($A20,'[3]Výsledková listina'!$C:$C,0)),"",INDEX('[3]Výsledková listina'!$B:$T,MATCH($A20,'[3]Výsledková listina'!$C:$C,0),7))</f>
        <v>1</v>
      </c>
      <c r="S20" s="5">
        <f>IF(ISNA(MATCH($A20,'[3]Výsledková listina'!$L:$L,0)),"",INDEX('[3]Výsledková listina'!$B:$T,MATCH($A20,'[3]Výsledková listina'!$L:$L,0),15))</f>
        <v>0</v>
      </c>
      <c r="T20" s="5">
        <f>IF(ISNA(MATCH($A20,'[3]Výsledková listina'!$L:$L,0)),"",INDEX('[3]Výsledková listina'!$B:$T,MATCH($A20,'[3]Výsledková listina'!$L:$L,0),16))</f>
        <v>9</v>
      </c>
      <c r="U20" s="5">
        <f t="shared" si="0"/>
        <v>28420</v>
      </c>
      <c r="V20" s="5">
        <f t="shared" si="1"/>
        <v>39.5</v>
      </c>
      <c r="W20" s="5"/>
      <c r="X20" s="6">
        <v>17</v>
      </c>
    </row>
    <row r="21" spans="1:24" ht="25.5" customHeight="1">
      <c r="A21" s="7">
        <v>2263</v>
      </c>
      <c r="B21" s="8" t="s">
        <v>56</v>
      </c>
      <c r="C21" s="8" t="s">
        <v>108</v>
      </c>
      <c r="D21" s="9" t="s">
        <v>35</v>
      </c>
      <c r="E21" s="5">
        <f>IF(ISNA(MATCH($A21,'[1]Výsledková listina'!$C:$C,0)),"",INDEX('[1]Výsledková listina'!$B:$T,MATCH($A21,'[1]Výsledková listina'!$C:$C,0),6))</f>
        <v>540</v>
      </c>
      <c r="F21" s="5">
        <f>IF(ISNA(MATCH($A21,'[1]Výsledková listina'!$C:$C,0)),"",INDEX('[1]Výsledková listina'!$B:$T,MATCH($A21,'[1]Výsledková listina'!$C:$C,0),7))</f>
        <v>1</v>
      </c>
      <c r="G21" s="5">
        <f>IF(ISNA(MATCH($A21,'[1]Výsledková listina'!$L:$L,0)),"",INDEX('[1]Výsledková listina'!$B:$T,MATCH($A21,'[1]Výsledková listina'!$L:$L,0),15))</f>
        <v>2690</v>
      </c>
      <c r="H21" s="5">
        <f>IF(ISNA(MATCH($A21,'[1]Výsledková listina'!$L:$L,0)),"",INDEX('[1]Výsledková listina'!$B:$T,MATCH($A21,'[1]Výsledková listina'!$L:$L,0),16))</f>
        <v>1</v>
      </c>
      <c r="I21" s="5">
        <f>IF(ISNA(MATCH($A21,'[2]Výsledková listina'!$C:$C,0)),"",INDEX('[2]Výsledková listina'!$B:$T,MATCH($A21,'[2]Výsledková listina'!$C:$C,0),6))</f>
        <v>1760</v>
      </c>
      <c r="J21" s="5">
        <f>IF(ISNA(MATCH($A21,'[2]Výsledková listina'!$C:$C,0)),"",INDEX('[2]Výsledková listina'!$B:$T,MATCH($A21,'[2]Výsledková listina'!$C:$C,0),7))</f>
        <v>5</v>
      </c>
      <c r="K21" s="5">
        <f>IF(ISNA(MATCH($A21,'[2]Výsledková listina'!$L:$L,0)),"",INDEX('[2]Výsledková listina'!$B:$T,MATCH($A21,'[2]Výsledková listina'!$L:$L,0),15))</f>
        <v>720</v>
      </c>
      <c r="L21" s="5">
        <f>IF(ISNA(MATCH($A21,'[2]Výsledková listina'!$L:$L,0)),"",INDEX('[2]Výsledková listina'!$B:$T,MATCH($A21,'[2]Výsledková listina'!$L:$L,0),16))</f>
        <v>12</v>
      </c>
      <c r="M21" s="5">
        <f>IF(ISNA(MATCH($A21,'[4]Výsledková listina'!$C:$C,0)),"",INDEX('[4]Výsledková listina'!$B:$T,MATCH($A21,'[4]Výsledková listina'!$C:$C,0),6))</f>
        <v>720</v>
      </c>
      <c r="N21" s="5">
        <f>IF(ISNA(MATCH($A21,'[4]Výsledková listina'!$C:$C,0)),"",INDEX('[4]Výsledková listina'!$B:$T,MATCH($A21,'[4]Výsledková listina'!$C:$C,0),7))</f>
        <v>4</v>
      </c>
      <c r="O21" s="5">
        <f>IF(ISNA(MATCH($A21,'[4]Výsledková listina'!$L:$L,0)),"",INDEX('[4]Výsledková listina'!$B:$T,MATCH($A21,'[4]Výsledková listina'!$L:$L,0),15))</f>
        <v>5250</v>
      </c>
      <c r="P21" s="5">
        <f>IF(ISNA(MATCH($A21,'[4]Výsledková listina'!$L:$L,0)),"",INDEX('[4]Výsledková listina'!$B:$T,MATCH($A21,'[4]Výsledková listina'!$L:$L,0),16))</f>
        <v>5</v>
      </c>
      <c r="Q21" s="5">
        <f>IF(ISNA(MATCH($A21,'[3]Výsledková listina'!$C:$C,0)),"",INDEX('[3]Výsledková listina'!$B:$T,MATCH($A21,'[3]Výsledková listina'!$C:$C,0),6))</f>
        <v>3700</v>
      </c>
      <c r="R21" s="5">
        <f>IF(ISNA(MATCH($A21,'[3]Výsledková listina'!$C:$C,0)),"",INDEX('[3]Výsledková listina'!$B:$T,MATCH($A21,'[3]Výsledková listina'!$C:$C,0),7))</f>
        <v>4</v>
      </c>
      <c r="S21" s="5">
        <f>IF(ISNA(MATCH($A21,'[3]Výsledková listina'!$L:$L,0)),"",INDEX('[3]Výsledková listina'!$B:$T,MATCH($A21,'[3]Výsledková listina'!$L:$L,0),15))</f>
        <v>1280</v>
      </c>
      <c r="T21" s="5">
        <f>IF(ISNA(MATCH($A21,'[3]Výsledková listina'!$L:$L,0)),"",INDEX('[3]Výsledková listina'!$B:$T,MATCH($A21,'[3]Výsledková listina'!$L:$L,0),16))</f>
        <v>8</v>
      </c>
      <c r="U21" s="5">
        <f t="shared" si="0"/>
        <v>16660</v>
      </c>
      <c r="V21" s="5">
        <f t="shared" si="1"/>
        <v>40</v>
      </c>
      <c r="W21" s="5"/>
      <c r="X21" s="6">
        <v>18</v>
      </c>
    </row>
    <row r="22" spans="1:24" ht="25.5" customHeight="1">
      <c r="A22" s="7">
        <v>617</v>
      </c>
      <c r="B22" s="8" t="s">
        <v>67</v>
      </c>
      <c r="C22" s="8" t="s">
        <v>108</v>
      </c>
      <c r="D22" s="9" t="s">
        <v>26</v>
      </c>
      <c r="E22" s="5">
        <f>IF(ISNA(MATCH($A22,'[1]Výsledková listina'!$C:$C,0)),"",INDEX('[1]Výsledková listina'!$B:$T,MATCH($A22,'[1]Výsledková listina'!$C:$C,0),6))</f>
        <v>530</v>
      </c>
      <c r="F22" s="5">
        <f>IF(ISNA(MATCH($A22,'[1]Výsledková listina'!$C:$C,0)),"",INDEX('[1]Výsledková listina'!$B:$T,MATCH($A22,'[1]Výsledková listina'!$C:$C,0),7))</f>
        <v>4</v>
      </c>
      <c r="G22" s="5">
        <f>IF(ISNA(MATCH($A22,'[1]Výsledková listina'!$L:$L,0)),"",INDEX('[1]Výsledková listina'!$B:$T,MATCH($A22,'[1]Výsledková listina'!$L:$L,0),15))</f>
        <v>7780</v>
      </c>
      <c r="H22" s="5">
        <f>IF(ISNA(MATCH($A22,'[1]Výsledková listina'!$L:$L,0)),"",INDEX('[1]Výsledková listina'!$B:$T,MATCH($A22,'[1]Výsledková listina'!$L:$L,0),16))</f>
        <v>1</v>
      </c>
      <c r="I22" s="5">
        <f>IF(ISNA(MATCH($A22,'[2]Výsledková listina'!$C:$C,0)),"",INDEX('[2]Výsledková listina'!$B:$T,MATCH($A22,'[2]Výsledková listina'!$C:$C,0),6))</f>
        <v>360</v>
      </c>
      <c r="J22" s="5">
        <f>IF(ISNA(MATCH($A22,'[2]Výsledková listina'!$C:$C,0)),"",INDEX('[2]Výsledková listina'!$B:$T,MATCH($A22,'[2]Výsledková listina'!$C:$C,0),7))</f>
        <v>10</v>
      </c>
      <c r="K22" s="5">
        <f>IF(ISNA(MATCH($A22,'[2]Výsledková listina'!$L:$L,0)),"",INDEX('[2]Výsledková listina'!$B:$T,MATCH($A22,'[2]Výsledková listina'!$L:$L,0),15))</f>
        <v>3640</v>
      </c>
      <c r="L22" s="5">
        <f>IF(ISNA(MATCH($A22,'[2]Výsledková listina'!$L:$L,0)),"",INDEX('[2]Výsledková listina'!$B:$T,MATCH($A22,'[2]Výsledková listina'!$L:$L,0),16))</f>
        <v>8</v>
      </c>
      <c r="M22" s="5">
        <f>IF(ISNA(MATCH($A22,'[4]Výsledková listina'!$C:$C,0)),"",INDEX('[4]Výsledková listina'!$B:$T,MATCH($A22,'[4]Výsledková listina'!$C:$C,0),6))</f>
        <v>320</v>
      </c>
      <c r="N22" s="5">
        <f>IF(ISNA(MATCH($A22,'[4]Výsledková listina'!$C:$C,0)),"",INDEX('[4]Výsledková listina'!$B:$T,MATCH($A22,'[4]Výsledková listina'!$C:$C,0),7))</f>
        <v>7</v>
      </c>
      <c r="O22" s="5">
        <f>IF(ISNA(MATCH($A22,'[4]Výsledková listina'!$L:$L,0)),"",INDEX('[4]Výsledková listina'!$B:$T,MATCH($A22,'[4]Výsledková listina'!$L:$L,0),15))</f>
        <v>6100</v>
      </c>
      <c r="P22" s="5">
        <f>IF(ISNA(MATCH($A22,'[4]Výsledková listina'!$L:$L,0)),"",INDEX('[4]Výsledková listina'!$B:$T,MATCH($A22,'[4]Výsledková listina'!$L:$L,0),16))</f>
        <v>6</v>
      </c>
      <c r="Q22" s="5">
        <f>IF(ISNA(MATCH($A22,'[3]Výsledková listina'!$C:$C,0)),"",INDEX('[3]Výsledková listina'!$B:$T,MATCH($A22,'[3]Výsledková listina'!$C:$C,0),6))</f>
        <v>3150</v>
      </c>
      <c r="R22" s="5">
        <f>IF(ISNA(MATCH($A22,'[3]Výsledková listina'!$C:$C,0)),"",INDEX('[3]Výsledková listina'!$B:$T,MATCH($A22,'[3]Výsledková listina'!$C:$C,0),7))</f>
        <v>1</v>
      </c>
      <c r="S22" s="5">
        <f>IF(ISNA(MATCH($A22,'[3]Výsledková listina'!$L:$L,0)),"",INDEX('[3]Výsledková listina'!$B:$T,MATCH($A22,'[3]Výsledková listina'!$L:$L,0),15))</f>
        <v>2900</v>
      </c>
      <c r="T22" s="5">
        <f>IF(ISNA(MATCH($A22,'[3]Výsledková listina'!$L:$L,0)),"",INDEX('[3]Výsledková listina'!$B:$T,MATCH($A22,'[3]Výsledková listina'!$L:$L,0),16))</f>
        <v>4</v>
      </c>
      <c r="U22" s="5">
        <f t="shared" si="0"/>
        <v>24780</v>
      </c>
      <c r="V22" s="5">
        <f t="shared" si="1"/>
        <v>41</v>
      </c>
      <c r="W22" s="5"/>
      <c r="X22" s="6">
        <v>19</v>
      </c>
    </row>
    <row r="23" spans="1:24" ht="25.5" customHeight="1">
      <c r="A23" s="7">
        <v>2315</v>
      </c>
      <c r="B23" s="8" t="s">
        <v>88</v>
      </c>
      <c r="C23" s="8" t="s">
        <v>108</v>
      </c>
      <c r="D23" s="9" t="s">
        <v>34</v>
      </c>
      <c r="E23" s="5">
        <f>IF(ISNA(MATCH($A23,'[1]Výsledková listina'!$C:$C,0)),"",INDEX('[1]Výsledková listina'!$B:$T,MATCH($A23,'[1]Výsledková listina'!$C:$C,0),6))</f>
        <v>90</v>
      </c>
      <c r="F23" s="5">
        <f>IF(ISNA(MATCH($A23,'[1]Výsledková listina'!$C:$C,0)),"",INDEX('[1]Výsledková listina'!$B:$T,MATCH($A23,'[1]Výsledková listina'!$C:$C,0),7))</f>
        <v>7</v>
      </c>
      <c r="G23" s="5">
        <f>IF(ISNA(MATCH($A23,'[1]Výsledková listina'!$L:$L,0)),"",INDEX('[1]Výsledková listina'!$B:$T,MATCH($A23,'[1]Výsledková listina'!$L:$L,0),15))</f>
        <v>1070</v>
      </c>
      <c r="H23" s="5">
        <f>IF(ISNA(MATCH($A23,'[1]Výsledková listina'!$L:$L,0)),"",INDEX('[1]Výsledková listina'!$B:$T,MATCH($A23,'[1]Výsledková listina'!$L:$L,0),16))</f>
        <v>7</v>
      </c>
      <c r="I23" s="5">
        <f>IF(ISNA(MATCH($A23,'[2]Výsledková listina'!$C:$C,0)),"",INDEX('[2]Výsledková listina'!$B:$T,MATCH($A23,'[2]Výsledková listina'!$C:$C,0),6))</f>
        <v>1680</v>
      </c>
      <c r="J23" s="5">
        <f>IF(ISNA(MATCH($A23,'[2]Výsledková listina'!$C:$C,0)),"",INDEX('[2]Výsledková listina'!$B:$T,MATCH($A23,'[2]Výsledková listina'!$C:$C,0),7))</f>
        <v>8</v>
      </c>
      <c r="K23" s="5">
        <f>IF(ISNA(MATCH($A23,'[2]Výsledková listina'!$L:$L,0)),"",INDEX('[2]Výsledková listina'!$B:$T,MATCH($A23,'[2]Výsledková listina'!$L:$L,0),15))</f>
        <v>5480</v>
      </c>
      <c r="L23" s="5">
        <f>IF(ISNA(MATCH($A23,'[2]Výsledková listina'!$L:$L,0)),"",INDEX('[2]Výsledková listina'!$B:$T,MATCH($A23,'[2]Výsledková listina'!$L:$L,0),16))</f>
        <v>1</v>
      </c>
      <c r="M23" s="5">
        <f>IF(ISNA(MATCH($A23,'[4]Výsledková listina'!$C:$C,0)),"",INDEX('[4]Výsledková listina'!$B:$T,MATCH($A23,'[4]Výsledková listina'!$C:$C,0),6))</f>
        <v>3200</v>
      </c>
      <c r="N23" s="5">
        <f>IF(ISNA(MATCH($A23,'[4]Výsledková listina'!$C:$C,0)),"",INDEX('[4]Výsledková listina'!$B:$T,MATCH($A23,'[4]Výsledková listina'!$C:$C,0),7))</f>
        <v>2</v>
      </c>
      <c r="O23" s="5">
        <f>IF(ISNA(MATCH($A23,'[4]Výsledková listina'!$L:$L,0)),"",INDEX('[4]Výsledková listina'!$B:$T,MATCH($A23,'[4]Výsledková listina'!$L:$L,0),15))</f>
        <v>13100</v>
      </c>
      <c r="P23" s="5">
        <f>IF(ISNA(MATCH($A23,'[4]Výsledková listina'!$L:$L,0)),"",INDEX('[4]Výsledková listina'!$B:$T,MATCH($A23,'[4]Výsledková listina'!$L:$L,0),16))</f>
        <v>3</v>
      </c>
      <c r="Q23" s="5">
        <f>IF(ISNA(MATCH($A23,'[3]Výsledková listina'!$C:$C,0)),"",INDEX('[3]Výsledková listina'!$B:$T,MATCH($A23,'[3]Výsledková listina'!$C:$C,0),6))</f>
        <v>620</v>
      </c>
      <c r="R23" s="5">
        <f>IF(ISNA(MATCH($A23,'[3]Výsledková listina'!$C:$C,0)),"",INDEX('[3]Výsledková listina'!$B:$T,MATCH($A23,'[3]Výsledková listina'!$C:$C,0),7))</f>
        <v>8</v>
      </c>
      <c r="S23" s="5">
        <f>IF(ISNA(MATCH($A23,'[3]Výsledková listina'!$L:$L,0)),"",INDEX('[3]Výsledková listina'!$B:$T,MATCH($A23,'[3]Výsledková listina'!$L:$L,0),15))</f>
        <v>1550</v>
      </c>
      <c r="T23" s="5">
        <f>IF(ISNA(MATCH($A23,'[3]Výsledková listina'!$L:$L,0)),"",INDEX('[3]Výsledková listina'!$B:$T,MATCH($A23,'[3]Výsledková listina'!$L:$L,0),16))</f>
        <v>6</v>
      </c>
      <c r="U23" s="5">
        <f t="shared" si="0"/>
        <v>26790</v>
      </c>
      <c r="V23" s="5">
        <f t="shared" si="1"/>
        <v>42</v>
      </c>
      <c r="W23" s="5"/>
      <c r="X23" s="6">
        <v>20</v>
      </c>
    </row>
    <row r="24" spans="1:24" ht="25.5" customHeight="1">
      <c r="A24" s="7">
        <v>2255</v>
      </c>
      <c r="B24" s="8" t="s">
        <v>49</v>
      </c>
      <c r="C24" s="8" t="s">
        <v>108</v>
      </c>
      <c r="D24" s="9" t="s">
        <v>140</v>
      </c>
      <c r="E24" s="5">
        <f>IF(ISNA(MATCH($A24,'[1]Výsledková listina'!$C:$C,0)),"",INDEX('[1]Výsledková listina'!$B:$T,MATCH($A24,'[1]Výsledková listina'!$C:$C,0),6))</f>
        <v>3160</v>
      </c>
      <c r="F24" s="5">
        <f>IF(ISNA(MATCH($A24,'[1]Výsledková listina'!$C:$C,0)),"",INDEX('[1]Výsledková listina'!$B:$T,MATCH($A24,'[1]Výsledková listina'!$C:$C,0),7))</f>
        <v>3</v>
      </c>
      <c r="G24" s="5">
        <f>IF(ISNA(MATCH($A24,'[1]Výsledková listina'!$L:$L,0)),"",INDEX('[1]Výsledková listina'!$B:$T,MATCH($A24,'[1]Výsledková listina'!$L:$L,0),15))</f>
        <v>2190</v>
      </c>
      <c r="H24" s="5">
        <f>IF(ISNA(MATCH($A24,'[1]Výsledková listina'!$L:$L,0)),"",INDEX('[1]Výsledková listina'!$B:$T,MATCH($A24,'[1]Výsledková listina'!$L:$L,0),16))</f>
        <v>3</v>
      </c>
      <c r="I24" s="5">
        <f>IF(ISNA(MATCH($A24,'[2]Výsledková listina'!$C:$C,0)),"",INDEX('[2]Výsledková listina'!$B:$T,MATCH($A24,'[2]Výsledková listina'!$C:$C,0),6))</f>
        <v>3280</v>
      </c>
      <c r="J24" s="5">
        <f>IF(ISNA(MATCH($A24,'[2]Výsledková listina'!$C:$C,0)),"",INDEX('[2]Výsledková listina'!$B:$T,MATCH($A24,'[2]Výsledková listina'!$C:$C,0),7))</f>
        <v>4</v>
      </c>
      <c r="K24" s="5">
        <f>IF(ISNA(MATCH($A24,'[2]Výsledková listina'!$L:$L,0)),"",INDEX('[2]Výsledková listina'!$B:$T,MATCH($A24,'[2]Výsledková listina'!$L:$L,0),15))</f>
        <v>1480</v>
      </c>
      <c r="L24" s="5">
        <f>IF(ISNA(MATCH($A24,'[2]Výsledková listina'!$L:$L,0)),"",INDEX('[2]Výsledková listina'!$B:$T,MATCH($A24,'[2]Výsledková listina'!$L:$L,0),16))</f>
        <v>8</v>
      </c>
      <c r="M24" s="5">
        <f>IF(ISNA(MATCH($A24,'[4]Výsledková listina'!$C:$C,0)),"",INDEX('[4]Výsledková listina'!$B:$T,MATCH($A24,'[4]Výsledková listina'!$C:$C,0),6))</f>
        <v>600</v>
      </c>
      <c r="N24" s="5">
        <f>IF(ISNA(MATCH($A24,'[4]Výsledková listina'!$C:$C,0)),"",INDEX('[4]Výsledková listina'!$B:$T,MATCH($A24,'[4]Výsledková listina'!$C:$C,0),7))</f>
        <v>5</v>
      </c>
      <c r="O24" s="5">
        <f>IF(ISNA(MATCH($A24,'[4]Výsledková listina'!$L:$L,0)),"",INDEX('[4]Výsledková listina'!$B:$T,MATCH($A24,'[4]Výsledková listina'!$L:$L,0),15))</f>
        <v>6650</v>
      </c>
      <c r="P24" s="5">
        <f>IF(ISNA(MATCH($A24,'[4]Výsledková listina'!$L:$L,0)),"",INDEX('[4]Výsledková listina'!$B:$T,MATCH($A24,'[4]Výsledková listina'!$L:$L,0),16))</f>
        <v>2</v>
      </c>
      <c r="Q24" s="5">
        <f>IF(ISNA(MATCH($A24,'[3]Výsledková listina'!$C:$C,0)),"",INDEX('[3]Výsledková listina'!$B:$T,MATCH($A24,'[3]Výsledková listina'!$C:$C,0),6))</f>
        <v>1900</v>
      </c>
      <c r="R24" s="5">
        <f>IF(ISNA(MATCH($A24,'[3]Výsledková listina'!$C:$C,0)),"",INDEX('[3]Výsledková listina'!$B:$T,MATCH($A24,'[3]Výsledková listina'!$C:$C,0),7))</f>
        <v>10</v>
      </c>
      <c r="S24" s="5">
        <f>IF(ISNA(MATCH($A24,'[3]Výsledková listina'!$L:$L,0)),"",INDEX('[3]Výsledková listina'!$B:$T,MATCH($A24,'[3]Výsledková listina'!$L:$L,0),15))</f>
        <v>1380</v>
      </c>
      <c r="T24" s="5">
        <f>IF(ISNA(MATCH($A24,'[3]Výsledková listina'!$L:$L,0)),"",INDEX('[3]Výsledková listina'!$B:$T,MATCH($A24,'[3]Výsledková listina'!$L:$L,0),16))</f>
        <v>7</v>
      </c>
      <c r="U24" s="5">
        <f t="shared" si="0"/>
        <v>20640</v>
      </c>
      <c r="V24" s="5">
        <f t="shared" si="1"/>
        <v>42</v>
      </c>
      <c r="W24" s="5"/>
      <c r="X24" s="6">
        <v>21</v>
      </c>
    </row>
    <row r="25" spans="1:24" ht="25.5" customHeight="1">
      <c r="A25" s="7">
        <v>2290</v>
      </c>
      <c r="B25" s="8" t="s">
        <v>50</v>
      </c>
      <c r="C25" s="8" t="s">
        <v>141</v>
      </c>
      <c r="D25" s="9" t="s">
        <v>140</v>
      </c>
      <c r="E25" s="5">
        <f>IF(ISNA(MATCH($A25,'[1]Výsledková listina'!$C:$C,0)),"",INDEX('[1]Výsledková listina'!$B:$T,MATCH($A25,'[1]Výsledková listina'!$C:$C,0),6))</f>
        <v>400</v>
      </c>
      <c r="F25" s="5">
        <f>IF(ISNA(MATCH($A25,'[1]Výsledková listina'!$C:$C,0)),"",INDEX('[1]Výsledková listina'!$B:$T,MATCH($A25,'[1]Výsledková listina'!$C:$C,0),7))</f>
        <v>2</v>
      </c>
      <c r="G25" s="5">
        <f>IF(ISNA(MATCH($A25,'[1]Výsledková listina'!$L:$L,0)),"",INDEX('[1]Výsledková listina'!$B:$T,MATCH($A25,'[1]Výsledková listina'!$L:$L,0),15))</f>
        <v>1760</v>
      </c>
      <c r="H25" s="5">
        <f>IF(ISNA(MATCH($A25,'[1]Výsledková listina'!$L:$L,0)),"",INDEX('[1]Výsledková listina'!$B:$T,MATCH($A25,'[1]Výsledková listina'!$L:$L,0),16))</f>
        <v>6</v>
      </c>
      <c r="I25" s="5">
        <f>IF(ISNA(MATCH($A25,'[2]Výsledková listina'!$C:$C,0)),"",INDEX('[2]Výsledková listina'!$B:$T,MATCH($A25,'[2]Výsledková listina'!$C:$C,0),6))</f>
        <v>20</v>
      </c>
      <c r="J25" s="5">
        <f>IF(ISNA(MATCH($A25,'[2]Výsledková listina'!$C:$C,0)),"",INDEX('[2]Výsledková listina'!$B:$T,MATCH($A25,'[2]Výsledková listina'!$C:$C,0),7))</f>
        <v>12</v>
      </c>
      <c r="K25" s="5">
        <f>IF(ISNA(MATCH($A25,'[2]Výsledková listina'!$L:$L,0)),"",INDEX('[2]Výsledková listina'!$B:$T,MATCH($A25,'[2]Výsledková listina'!$L:$L,0),15))</f>
        <v>6560</v>
      </c>
      <c r="L25" s="5">
        <f>IF(ISNA(MATCH($A25,'[2]Výsledková listina'!$L:$L,0)),"",INDEX('[2]Výsledková listina'!$B:$T,MATCH($A25,'[2]Výsledková listina'!$L:$L,0),16))</f>
        <v>3</v>
      </c>
      <c r="M25" s="5">
        <f>IF(ISNA(MATCH($A25,'[4]Výsledková listina'!$C:$C,0)),"",INDEX('[4]Výsledková listina'!$B:$T,MATCH($A25,'[4]Výsledková listina'!$C:$C,0),6))</f>
        <v>1700</v>
      </c>
      <c r="N25" s="5">
        <f>IF(ISNA(MATCH($A25,'[4]Výsledková listina'!$C:$C,0)),"",INDEX('[4]Výsledková listina'!$B:$T,MATCH($A25,'[4]Výsledková listina'!$C:$C,0),7))</f>
        <v>1</v>
      </c>
      <c r="O25" s="5">
        <f>IF(ISNA(MATCH($A25,'[4]Výsledková listina'!$L:$L,0)),"",INDEX('[4]Výsledková listina'!$B:$T,MATCH($A25,'[4]Výsledková listina'!$L:$L,0),15))</f>
        <v>5000</v>
      </c>
      <c r="P25" s="5">
        <f>IF(ISNA(MATCH($A25,'[4]Výsledková listina'!$L:$L,0)),"",INDEX('[4]Výsledková listina'!$B:$T,MATCH($A25,'[4]Výsledková listina'!$L:$L,0),16))</f>
        <v>6</v>
      </c>
      <c r="Q25" s="5">
        <f>IF(ISNA(MATCH($A25,'[3]Výsledková listina'!$C:$C,0)),"",INDEX('[3]Výsledková listina'!$B:$T,MATCH($A25,'[3]Výsledková listina'!$C:$C,0),6))</f>
        <v>1200</v>
      </c>
      <c r="R25" s="5">
        <f>IF(ISNA(MATCH($A25,'[3]Výsledková listina'!$C:$C,0)),"",INDEX('[3]Výsledková listina'!$B:$T,MATCH($A25,'[3]Výsledková listina'!$C:$C,0),7))</f>
        <v>8</v>
      </c>
      <c r="S25" s="5">
        <f>IF(ISNA(MATCH($A25,'[3]Výsledková listina'!$L:$L,0)),"",INDEX('[3]Výsledková listina'!$B:$T,MATCH($A25,'[3]Výsledková listina'!$L:$L,0),15))</f>
        <v>3550</v>
      </c>
      <c r="T25" s="5">
        <f>IF(ISNA(MATCH($A25,'[3]Výsledková listina'!$L:$L,0)),"",INDEX('[3]Výsledková listina'!$B:$T,MATCH($A25,'[3]Výsledková listina'!$L:$L,0),16))</f>
        <v>4</v>
      </c>
      <c r="U25" s="5">
        <f t="shared" si="0"/>
        <v>20190</v>
      </c>
      <c r="V25" s="5">
        <f t="shared" si="1"/>
        <v>42</v>
      </c>
      <c r="W25" s="5"/>
      <c r="X25" s="6">
        <v>22</v>
      </c>
    </row>
    <row r="26" spans="1:24" ht="25.5" customHeight="1">
      <c r="A26" s="7">
        <v>2271</v>
      </c>
      <c r="B26" s="8" t="s">
        <v>85</v>
      </c>
      <c r="C26" s="8" t="s">
        <v>108</v>
      </c>
      <c r="D26" s="9" t="s">
        <v>39</v>
      </c>
      <c r="E26" s="5">
        <f>IF(ISNA(MATCH($A26,'[1]Výsledková listina'!$C:$C,0)),"",INDEX('[1]Výsledková listina'!$B:$T,MATCH($A26,'[1]Výsledková listina'!$C:$C,0),6))</f>
        <v>1780</v>
      </c>
      <c r="F26" s="5">
        <f>IF(ISNA(MATCH($A26,'[1]Výsledková listina'!$C:$C,0)),"",INDEX('[1]Výsledková listina'!$B:$T,MATCH($A26,'[1]Výsledková listina'!$C:$C,0),7))</f>
        <v>7</v>
      </c>
      <c r="G26" s="5">
        <f>IF(ISNA(MATCH($A26,'[1]Výsledková listina'!$L:$L,0)),"",INDEX('[1]Výsledková listina'!$B:$T,MATCH($A26,'[1]Výsledková listina'!$L:$L,0),15))</f>
        <v>1640</v>
      </c>
      <c r="H26" s="5">
        <f>IF(ISNA(MATCH($A26,'[1]Výsledková listina'!$L:$L,0)),"",INDEX('[1]Výsledková listina'!$B:$T,MATCH($A26,'[1]Výsledková listina'!$L:$L,0),16))</f>
        <v>7</v>
      </c>
      <c r="I26" s="5">
        <f>IF(ISNA(MATCH($A26,'[2]Výsledková listina'!$C:$C,0)),"",INDEX('[2]Výsledková listina'!$B:$T,MATCH($A26,'[2]Výsledková listina'!$C:$C,0),6))</f>
        <v>10200</v>
      </c>
      <c r="J26" s="5">
        <f>IF(ISNA(MATCH($A26,'[2]Výsledková listina'!$C:$C,0)),"",INDEX('[2]Výsledková listina'!$B:$T,MATCH($A26,'[2]Výsledková listina'!$C:$C,0),7))</f>
        <v>1</v>
      </c>
      <c r="K26" s="5">
        <f>IF(ISNA(MATCH($A26,'[2]Výsledková listina'!$L:$L,0)),"",INDEX('[2]Výsledková listina'!$B:$T,MATCH($A26,'[2]Výsledková listina'!$L:$L,0),15))</f>
        <v>2280</v>
      </c>
      <c r="L26" s="5">
        <f>IF(ISNA(MATCH($A26,'[2]Výsledková listina'!$L:$L,0)),"",INDEX('[2]Výsledková listina'!$B:$T,MATCH($A26,'[2]Výsledková listina'!$L:$L,0),16))</f>
        <v>5</v>
      </c>
      <c r="M26" s="5">
        <f>IF(ISNA(MATCH($A26,'[4]Výsledková listina'!$C:$C,0)),"",INDEX('[4]Výsledková listina'!$B:$T,MATCH($A26,'[4]Výsledková listina'!$C:$C,0),6))</f>
        <v>1140</v>
      </c>
      <c r="N26" s="5">
        <f>IF(ISNA(MATCH($A26,'[4]Výsledková listina'!$C:$C,0)),"",INDEX('[4]Výsledková listina'!$B:$T,MATCH($A26,'[4]Výsledková listina'!$C:$C,0),7))</f>
        <v>8</v>
      </c>
      <c r="O26" s="5">
        <f>IF(ISNA(MATCH($A26,'[4]Výsledková listina'!$L:$L,0)),"",INDEX('[4]Výsledková listina'!$B:$T,MATCH($A26,'[4]Výsledková listina'!$L:$L,0),15))</f>
        <v>9350</v>
      </c>
      <c r="P26" s="5">
        <f>IF(ISNA(MATCH($A26,'[4]Výsledková listina'!$L:$L,0)),"",INDEX('[4]Výsledková listina'!$B:$T,MATCH($A26,'[4]Výsledková listina'!$L:$L,0),16))</f>
        <v>7</v>
      </c>
      <c r="Q26" s="5">
        <f>IF(ISNA(MATCH($A26,'[3]Výsledková listina'!$C:$C,0)),"",INDEX('[3]Výsledková listina'!$B:$T,MATCH($A26,'[3]Výsledková listina'!$C:$C,0),6))</f>
        <v>1360</v>
      </c>
      <c r="R26" s="5">
        <f>IF(ISNA(MATCH($A26,'[3]Výsledková listina'!$C:$C,0)),"",INDEX('[3]Výsledková listina'!$B:$T,MATCH($A26,'[3]Výsledková listina'!$C:$C,0),7))</f>
        <v>6</v>
      </c>
      <c r="S26" s="5">
        <f>IF(ISNA(MATCH($A26,'[3]Výsledková listina'!$L:$L,0)),"",INDEX('[3]Výsledková listina'!$B:$T,MATCH($A26,'[3]Výsledková listina'!$L:$L,0),15))</f>
        <v>3250</v>
      </c>
      <c r="T26" s="5">
        <f>IF(ISNA(MATCH($A26,'[3]Výsledková listina'!$L:$L,0)),"",INDEX('[3]Výsledková listina'!$B:$T,MATCH($A26,'[3]Výsledková listina'!$L:$L,0),16))</f>
        <v>3</v>
      </c>
      <c r="U26" s="5">
        <f t="shared" si="0"/>
        <v>31000</v>
      </c>
      <c r="V26" s="5">
        <f t="shared" si="1"/>
        <v>44</v>
      </c>
      <c r="W26" s="5"/>
      <c r="X26" s="6">
        <v>23</v>
      </c>
    </row>
    <row r="27" spans="1:24" ht="25.5" customHeight="1">
      <c r="A27" s="7">
        <v>2123</v>
      </c>
      <c r="B27" s="8" t="s">
        <v>55</v>
      </c>
      <c r="C27" s="8" t="s">
        <v>108</v>
      </c>
      <c r="D27" s="9" t="s">
        <v>24</v>
      </c>
      <c r="E27" s="5">
        <f>IF(ISNA(MATCH($A27,'[1]Výsledková listina'!$C:$C,0)),"",INDEX('[1]Výsledková listina'!$B:$T,MATCH($A27,'[1]Výsledková listina'!$C:$C,0),6))</f>
        <v>280</v>
      </c>
      <c r="F27" s="5">
        <f>IF(ISNA(MATCH($A27,'[1]Výsledková listina'!$C:$C,0)),"",INDEX('[1]Výsledková listina'!$B:$T,MATCH($A27,'[1]Výsledková listina'!$C:$C,0),7))</f>
        <v>6</v>
      </c>
      <c r="G27" s="5">
        <f>IF(ISNA(MATCH($A27,'[1]Výsledková listina'!$L:$L,0)),"",INDEX('[1]Výsledková listina'!$B:$T,MATCH($A27,'[1]Výsledková listina'!$L:$L,0),15))</f>
        <v>850</v>
      </c>
      <c r="H27" s="5">
        <f>IF(ISNA(MATCH($A27,'[1]Výsledková listina'!$L:$L,0)),"",INDEX('[1]Výsledková listina'!$B:$T,MATCH($A27,'[1]Výsledková listina'!$L:$L,0),16))</f>
        <v>8</v>
      </c>
      <c r="I27" s="5">
        <f>IF(ISNA(MATCH($A27,'[2]Výsledková listina'!$C:$C,0)),"",INDEX('[2]Výsledková listina'!$B:$T,MATCH($A27,'[2]Výsledková listina'!$C:$C,0),6))</f>
        <v>5420</v>
      </c>
      <c r="J27" s="5">
        <f>IF(ISNA(MATCH($A27,'[2]Výsledková listina'!$C:$C,0)),"",INDEX('[2]Výsledková listina'!$B:$T,MATCH($A27,'[2]Výsledková listina'!$C:$C,0),7))</f>
        <v>4</v>
      </c>
      <c r="K27" s="5">
        <f>IF(ISNA(MATCH($A27,'[2]Výsledková listina'!$L:$L,0)),"",INDEX('[2]Výsledková listina'!$B:$T,MATCH($A27,'[2]Výsledková listina'!$L:$L,0),15))</f>
        <v>4580</v>
      </c>
      <c r="L27" s="5">
        <f>IF(ISNA(MATCH($A27,'[2]Výsledková listina'!$L:$L,0)),"",INDEX('[2]Výsledková listina'!$B:$T,MATCH($A27,'[2]Výsledková listina'!$L:$L,0),16))</f>
        <v>7</v>
      </c>
      <c r="M27" s="5">
        <f>IF(ISNA(MATCH($A27,'[4]Výsledková listina'!$C:$C,0)),"",INDEX('[4]Výsledková listina'!$B:$T,MATCH($A27,'[4]Výsledková listina'!$C:$C,0),6))</f>
        <v>160</v>
      </c>
      <c r="N27" s="5">
        <f>IF(ISNA(MATCH($A27,'[4]Výsledková listina'!$C:$C,0)),"",INDEX('[4]Výsledková listina'!$B:$T,MATCH($A27,'[4]Výsledková listina'!$C:$C,0),7))</f>
        <v>11</v>
      </c>
      <c r="O27" s="5">
        <f>IF(ISNA(MATCH($A27,'[4]Výsledková listina'!$L:$L,0)),"",INDEX('[4]Výsledková listina'!$B:$T,MATCH($A27,'[4]Výsledková listina'!$L:$L,0),15))</f>
        <v>3750</v>
      </c>
      <c r="P27" s="5">
        <f>IF(ISNA(MATCH($A27,'[4]Výsledková listina'!$L:$L,0)),"",INDEX('[4]Výsledková listina'!$B:$T,MATCH($A27,'[4]Výsledková listina'!$L:$L,0),16))</f>
        <v>2</v>
      </c>
      <c r="Q27" s="5">
        <f>IF(ISNA(MATCH($A27,'[3]Výsledková listina'!$C:$C,0)),"",INDEX('[3]Výsledková listina'!$B:$T,MATCH($A27,'[3]Výsledková listina'!$C:$C,0),6))</f>
        <v>2950</v>
      </c>
      <c r="R27" s="5">
        <f>IF(ISNA(MATCH($A27,'[3]Výsledková listina'!$C:$C,0)),"",INDEX('[3]Výsledková listina'!$B:$T,MATCH($A27,'[3]Výsledková listina'!$C:$C,0),7))</f>
        <v>5</v>
      </c>
      <c r="S27" s="5">
        <f>IF(ISNA(MATCH($A27,'[3]Výsledková listina'!$L:$L,0)),"",INDEX('[3]Výsledková listina'!$B:$T,MATCH($A27,'[3]Výsledková listina'!$L:$L,0),15))</f>
        <v>3550</v>
      </c>
      <c r="T27" s="5">
        <f>IF(ISNA(MATCH($A27,'[3]Výsledková listina'!$L:$L,0)),"",INDEX('[3]Výsledková listina'!$B:$T,MATCH($A27,'[3]Výsledková listina'!$L:$L,0),16))</f>
        <v>1</v>
      </c>
      <c r="U27" s="5">
        <f t="shared" si="0"/>
        <v>21540</v>
      </c>
      <c r="V27" s="5">
        <f t="shared" si="1"/>
        <v>44</v>
      </c>
      <c r="W27" s="5"/>
      <c r="X27" s="6">
        <v>24</v>
      </c>
    </row>
    <row r="28" spans="1:24" ht="25.5" customHeight="1">
      <c r="A28" s="7">
        <v>974</v>
      </c>
      <c r="B28" s="8" t="s">
        <v>79</v>
      </c>
      <c r="C28" s="8" t="s">
        <v>108</v>
      </c>
      <c r="D28" s="9" t="s">
        <v>130</v>
      </c>
      <c r="E28" s="5">
        <f>IF(ISNA(MATCH($A28,'[1]Výsledková listina'!$C:$C,0)),"",INDEX('[1]Výsledková listina'!$B:$T,MATCH($A28,'[1]Výsledková listina'!$C:$C,0),6))</f>
        <v>450</v>
      </c>
      <c r="F28" s="5">
        <f>IF(ISNA(MATCH($A28,'[1]Výsledková listina'!$C:$C,0)),"",INDEX('[1]Výsledková listina'!$B:$T,MATCH($A28,'[1]Výsledková listina'!$C:$C,0),7))</f>
        <v>5</v>
      </c>
      <c r="G28" s="5">
        <f>IF(ISNA(MATCH($A28,'[1]Výsledková listina'!$L:$L,0)),"",INDEX('[1]Výsledková listina'!$B:$T,MATCH($A28,'[1]Výsledková listina'!$L:$L,0),15))</f>
        <v>1210</v>
      </c>
      <c r="H28" s="5">
        <f>IF(ISNA(MATCH($A28,'[1]Výsledková listina'!$L:$L,0)),"",INDEX('[1]Výsledková listina'!$B:$T,MATCH($A28,'[1]Výsledková listina'!$L:$L,0),16))</f>
        <v>9</v>
      </c>
      <c r="I28" s="5">
        <f>IF(ISNA(MATCH($A28,'[2]Výsledková listina'!$C:$C,0)),"",INDEX('[2]Výsledková listina'!$B:$T,MATCH($A28,'[2]Výsledková listina'!$C:$C,0),6))</f>
        <v>1260</v>
      </c>
      <c r="J28" s="5">
        <f>IF(ISNA(MATCH($A28,'[2]Výsledková listina'!$C:$C,0)),"",INDEX('[2]Výsledková listina'!$B:$T,MATCH($A28,'[2]Výsledková listina'!$C:$C,0),7))</f>
        <v>7</v>
      </c>
      <c r="K28" s="5">
        <f>IF(ISNA(MATCH($A28,'[2]Výsledková listina'!$L:$L,0)),"",INDEX('[2]Výsledková listina'!$B:$T,MATCH($A28,'[2]Výsledková listina'!$L:$L,0),15))</f>
        <v>1440</v>
      </c>
      <c r="L28" s="5">
        <f>IF(ISNA(MATCH($A28,'[2]Výsledková listina'!$L:$L,0)),"",INDEX('[2]Výsledková listina'!$B:$T,MATCH($A28,'[2]Výsledková listina'!$L:$L,0),16))</f>
        <v>5</v>
      </c>
      <c r="M28" s="5">
        <f>IF(ISNA(MATCH($A28,'[4]Výsledková listina'!$C:$C,0)),"",INDEX('[4]Výsledková listina'!$B:$T,MATCH($A28,'[4]Výsledková listina'!$C:$C,0),6))</f>
        <v>780</v>
      </c>
      <c r="N28" s="5">
        <f>IF(ISNA(MATCH($A28,'[4]Výsledková listina'!$C:$C,0)),"",INDEX('[4]Výsledková listina'!$B:$T,MATCH($A28,'[4]Výsledková listina'!$C:$C,0),7))</f>
        <v>3</v>
      </c>
      <c r="O28" s="5">
        <f>IF(ISNA(MATCH($A28,'[4]Výsledková listina'!$L:$L,0)),"",INDEX('[4]Výsledková listina'!$B:$T,MATCH($A28,'[4]Výsledková listina'!$L:$L,0),15))</f>
        <v>2450</v>
      </c>
      <c r="P28" s="5">
        <f>IF(ISNA(MATCH($A28,'[4]Výsledková listina'!$L:$L,0)),"",INDEX('[4]Výsledková listina'!$B:$T,MATCH($A28,'[4]Výsledková listina'!$L:$L,0),16))</f>
        <v>8</v>
      </c>
      <c r="Q28" s="5">
        <f>IF(ISNA(MATCH($A28,'[3]Výsledková listina'!$C:$C,0)),"",INDEX('[3]Výsledková listina'!$B:$T,MATCH($A28,'[3]Výsledková listina'!$C:$C,0),6))</f>
        <v>5750</v>
      </c>
      <c r="R28" s="5">
        <f>IF(ISNA(MATCH($A28,'[3]Výsledková listina'!$C:$C,0)),"",INDEX('[3]Výsledková listina'!$B:$T,MATCH($A28,'[3]Výsledková listina'!$C:$C,0),7))</f>
        <v>2</v>
      </c>
      <c r="S28" s="5">
        <f>IF(ISNA(MATCH($A28,'[3]Výsledková listina'!$L:$L,0)),"",INDEX('[3]Výsledková listina'!$B:$T,MATCH($A28,'[3]Výsledková listina'!$L:$L,0),15))</f>
        <v>2700</v>
      </c>
      <c r="T28" s="5">
        <f>IF(ISNA(MATCH($A28,'[3]Výsledková listina'!$L:$L,0)),"",INDEX('[3]Výsledková listina'!$B:$T,MATCH($A28,'[3]Výsledková listina'!$L:$L,0),16))</f>
        <v>5</v>
      </c>
      <c r="U28" s="5">
        <f t="shared" si="0"/>
        <v>16040</v>
      </c>
      <c r="V28" s="5">
        <f t="shared" si="1"/>
        <v>44</v>
      </c>
      <c r="W28" s="5"/>
      <c r="X28" s="6">
        <v>25</v>
      </c>
    </row>
    <row r="29" spans="1:24" ht="25.5" customHeight="1">
      <c r="A29" s="7">
        <v>2347</v>
      </c>
      <c r="B29" s="8" t="s">
        <v>77</v>
      </c>
      <c r="C29" s="8" t="s">
        <v>108</v>
      </c>
      <c r="D29" s="9" t="s">
        <v>36</v>
      </c>
      <c r="E29" s="5">
        <f>IF(ISNA(MATCH($A29,'[1]Výsledková listina'!$C:$C,0)),"",INDEX('[1]Výsledková listina'!$B:$T,MATCH($A29,'[1]Výsledková listina'!$C:$C,0),6))</f>
        <v>140</v>
      </c>
      <c r="F29" s="5">
        <f>IF(ISNA(MATCH($A29,'[1]Výsledková listina'!$C:$C,0)),"",INDEX('[1]Výsledková listina'!$B:$T,MATCH($A29,'[1]Výsledková listina'!$C:$C,0),7))</f>
        <v>12</v>
      </c>
      <c r="G29" s="5">
        <f>IF(ISNA(MATCH($A29,'[1]Výsledková listina'!$L:$L,0)),"",INDEX('[1]Výsledková listina'!$B:$T,MATCH($A29,'[1]Výsledková listina'!$L:$L,0),15))</f>
        <v>750</v>
      </c>
      <c r="H29" s="5">
        <f>IF(ISNA(MATCH($A29,'[1]Výsledková listina'!$L:$L,0)),"",INDEX('[1]Výsledková listina'!$B:$T,MATCH($A29,'[1]Výsledková listina'!$L:$L,0),16))</f>
        <v>12</v>
      </c>
      <c r="I29" s="5">
        <f>IF(ISNA(MATCH($A29,'[2]Výsledková listina'!$C:$C,0)),"",INDEX('[2]Výsledková listina'!$B:$T,MATCH($A29,'[2]Výsledková listina'!$C:$C,0),6))</f>
        <v>6880</v>
      </c>
      <c r="J29" s="5">
        <f>IF(ISNA(MATCH($A29,'[2]Výsledková listina'!$C:$C,0)),"",INDEX('[2]Výsledková listina'!$B:$T,MATCH($A29,'[2]Výsledková listina'!$C:$C,0),7))</f>
        <v>1</v>
      </c>
      <c r="K29" s="5">
        <f>IF(ISNA(MATCH($A29,'[2]Výsledková listina'!$L:$L,0)),"",INDEX('[2]Výsledková listina'!$B:$T,MATCH($A29,'[2]Výsledková listina'!$L:$L,0),15))</f>
        <v>6900</v>
      </c>
      <c r="L29" s="5">
        <f>IF(ISNA(MATCH($A29,'[2]Výsledková listina'!$L:$L,0)),"",INDEX('[2]Výsledková listina'!$B:$T,MATCH($A29,'[2]Výsledková listina'!$L:$L,0),16))</f>
        <v>2</v>
      </c>
      <c r="M29" s="5">
        <f>IF(ISNA(MATCH($A29,'[4]Výsledková listina'!$C:$C,0)),"",INDEX('[4]Výsledková listina'!$B:$T,MATCH($A29,'[4]Výsledková listina'!$C:$C,0),6))</f>
        <v>700</v>
      </c>
      <c r="N29" s="5">
        <f>IF(ISNA(MATCH($A29,'[4]Výsledková listina'!$C:$C,0)),"",INDEX('[4]Výsledková listina'!$B:$T,MATCH($A29,'[4]Výsledková listina'!$C:$C,0),7))</f>
        <v>3.5</v>
      </c>
      <c r="O29" s="5">
        <f>IF(ISNA(MATCH($A29,'[4]Výsledková listina'!$L:$L,0)),"",INDEX('[4]Výsledková listina'!$B:$T,MATCH($A29,'[4]Výsledková listina'!$L:$L,0),15))</f>
        <v>2740</v>
      </c>
      <c r="P29" s="5">
        <f>IF(ISNA(MATCH($A29,'[4]Výsledková listina'!$L:$L,0)),"",INDEX('[4]Výsledková listina'!$B:$T,MATCH($A29,'[4]Výsledková listina'!$L:$L,0),16))</f>
        <v>7</v>
      </c>
      <c r="Q29" s="5">
        <f>IF(ISNA(MATCH($A29,'[3]Výsledková listina'!$C:$C,0)),"",INDEX('[3]Výsledková listina'!$B:$T,MATCH($A29,'[3]Výsledková listina'!$C:$C,0),6))</f>
        <v>1440</v>
      </c>
      <c r="R29" s="5">
        <f>IF(ISNA(MATCH($A29,'[3]Výsledková listina'!$C:$C,0)),"",INDEX('[3]Výsledková listina'!$B:$T,MATCH($A29,'[3]Výsledková listina'!$C:$C,0),7))</f>
        <v>4</v>
      </c>
      <c r="S29" s="5">
        <f>IF(ISNA(MATCH($A29,'[3]Výsledková listina'!$L:$L,0)),"",INDEX('[3]Výsledková listina'!$B:$T,MATCH($A29,'[3]Výsledková listina'!$L:$L,0),15))</f>
        <v>4100</v>
      </c>
      <c r="T29" s="5">
        <f>IF(ISNA(MATCH($A29,'[3]Výsledková listina'!$L:$L,0)),"",INDEX('[3]Výsledková listina'!$B:$T,MATCH($A29,'[3]Výsledková listina'!$L:$L,0),16))</f>
        <v>3</v>
      </c>
      <c r="U29" s="5">
        <f t="shared" si="0"/>
        <v>23650</v>
      </c>
      <c r="V29" s="5">
        <f t="shared" si="1"/>
        <v>44.5</v>
      </c>
      <c r="W29" s="5"/>
      <c r="X29" s="6">
        <v>26</v>
      </c>
    </row>
    <row r="30" spans="1:24" ht="25.5" customHeight="1">
      <c r="A30" s="7">
        <v>2054</v>
      </c>
      <c r="B30" s="8" t="s">
        <v>128</v>
      </c>
      <c r="C30" s="8" t="s">
        <v>108</v>
      </c>
      <c r="D30" s="9" t="s">
        <v>127</v>
      </c>
      <c r="E30" s="5">
        <f>IF(ISNA(MATCH($A30,'[1]Výsledková listina'!$C:$C,0)),"",INDEX('[1]Výsledková listina'!$B:$T,MATCH($A30,'[1]Výsledková listina'!$C:$C,0),6))</f>
        <v>300</v>
      </c>
      <c r="F30" s="5">
        <f>IF(ISNA(MATCH($A30,'[1]Výsledková listina'!$C:$C,0)),"",INDEX('[1]Výsledková listina'!$B:$T,MATCH($A30,'[1]Výsledková listina'!$C:$C,0),7))</f>
        <v>6</v>
      </c>
      <c r="G30" s="5">
        <f>IF(ISNA(MATCH($A30,'[1]Výsledková listina'!$L:$L,0)),"",INDEX('[1]Výsledková listina'!$B:$T,MATCH($A30,'[1]Výsledková listina'!$L:$L,0),15))</f>
        <v>670</v>
      </c>
      <c r="H30" s="5">
        <f>IF(ISNA(MATCH($A30,'[1]Výsledková listina'!$L:$L,0)),"",INDEX('[1]Výsledková listina'!$B:$T,MATCH($A30,'[1]Výsledková listina'!$L:$L,0),16))</f>
        <v>12</v>
      </c>
      <c r="I30" s="5">
        <f>IF(ISNA(MATCH($A30,'[2]Výsledková listina'!$C:$C,0)),"",INDEX('[2]Výsledková listina'!$B:$T,MATCH($A30,'[2]Výsledková listina'!$C:$C,0),6))</f>
        <v>3060</v>
      </c>
      <c r="J30" s="5">
        <f>IF(ISNA(MATCH($A30,'[2]Výsledková listina'!$C:$C,0)),"",INDEX('[2]Výsledková listina'!$B:$T,MATCH($A30,'[2]Výsledková listina'!$C:$C,0),7))</f>
        <v>3</v>
      </c>
      <c r="K30" s="5">
        <f>IF(ISNA(MATCH($A30,'[2]Výsledková listina'!$L:$L,0)),"",INDEX('[2]Výsledková listina'!$B:$T,MATCH($A30,'[2]Výsledková listina'!$L:$L,0),15))</f>
        <v>8240</v>
      </c>
      <c r="L30" s="5">
        <f>IF(ISNA(MATCH($A30,'[2]Výsledková listina'!$L:$L,0)),"",INDEX('[2]Výsledková listina'!$B:$T,MATCH($A30,'[2]Výsledková listina'!$L:$L,0),16))</f>
        <v>1</v>
      </c>
      <c r="M30" s="5">
        <f>IF(ISNA(MATCH($A30,'[4]Výsledková listina'!$C:$C,0)),"",INDEX('[4]Výsledková listina'!$B:$T,MATCH($A30,'[4]Výsledková listina'!$C:$C,0),6))</f>
        <v>1040</v>
      </c>
      <c r="N30" s="5">
        <f>IF(ISNA(MATCH($A30,'[4]Výsledková listina'!$C:$C,0)),"",INDEX('[4]Výsledková listina'!$B:$T,MATCH($A30,'[4]Výsledková listina'!$C:$C,0),7))</f>
        <v>7</v>
      </c>
      <c r="O30" s="5">
        <f>IF(ISNA(MATCH($A30,'[4]Výsledková listina'!$L:$L,0)),"",INDEX('[4]Výsledková listina'!$B:$T,MATCH($A30,'[4]Výsledková listina'!$L:$L,0),15))</f>
        <v>7250</v>
      </c>
      <c r="P30" s="5">
        <f>IF(ISNA(MATCH($A30,'[4]Výsledková listina'!$L:$L,0)),"",INDEX('[4]Výsledková listina'!$B:$T,MATCH($A30,'[4]Výsledková listina'!$L:$L,0),16))</f>
        <v>1</v>
      </c>
      <c r="Q30" s="5">
        <f>IF(ISNA(MATCH($A30,'[3]Výsledková listina'!$C:$C,0)),"",INDEX('[3]Výsledková listina'!$B:$T,MATCH($A30,'[3]Výsledková listina'!$C:$C,0),6))</f>
        <v>2700</v>
      </c>
      <c r="R30" s="5">
        <f>IF(ISNA(MATCH($A30,'[3]Výsledková listina'!$C:$C,0)),"",INDEX('[3]Výsledková listina'!$B:$T,MATCH($A30,'[3]Výsledková listina'!$C:$C,0),7))</f>
        <v>7</v>
      </c>
      <c r="S30" s="5">
        <f>IF(ISNA(MATCH($A30,'[3]Výsledková listina'!$L:$L,0)),"",INDEX('[3]Výsledková listina'!$B:$T,MATCH($A30,'[3]Výsledková listina'!$L:$L,0),15))</f>
        <v>0</v>
      </c>
      <c r="T30" s="5">
        <f>IF(ISNA(MATCH($A30,'[3]Výsledková listina'!$L:$L,0)),"",INDEX('[3]Výsledková listina'!$B:$T,MATCH($A30,'[3]Výsledková listina'!$L:$L,0),16))</f>
        <v>10.5</v>
      </c>
      <c r="U30" s="5">
        <f t="shared" si="0"/>
        <v>23260</v>
      </c>
      <c r="V30" s="5">
        <f t="shared" si="1"/>
        <v>47.5</v>
      </c>
      <c r="W30" s="5"/>
      <c r="X30" s="6">
        <v>27</v>
      </c>
    </row>
    <row r="31" spans="1:24" ht="25.5" customHeight="1">
      <c r="A31" s="7">
        <v>2357</v>
      </c>
      <c r="B31" s="8" t="s">
        <v>121</v>
      </c>
      <c r="C31" s="8" t="s">
        <v>108</v>
      </c>
      <c r="D31" s="9" t="s">
        <v>120</v>
      </c>
      <c r="E31" s="5">
        <f>IF(ISNA(MATCH($A31,'[1]Výsledková listina'!$C:$C,0)),"",INDEX('[1]Výsledková listina'!$B:$T,MATCH($A31,'[1]Výsledková listina'!$C:$C,0),6))</f>
        <v>0</v>
      </c>
      <c r="F31" s="5">
        <f>IF(ISNA(MATCH($A31,'[1]Výsledková listina'!$C:$C,0)),"",INDEX('[1]Výsledková listina'!$B:$T,MATCH($A31,'[1]Výsledková listina'!$C:$C,0),7))</f>
        <v>10</v>
      </c>
      <c r="G31" s="5">
        <f>IF(ISNA(MATCH($A31,'[1]Výsledková listina'!$L:$L,0)),"",INDEX('[1]Výsledková listina'!$B:$T,MATCH($A31,'[1]Výsledková listina'!$L:$L,0),15))</f>
        <v>1010</v>
      </c>
      <c r="H31" s="5">
        <f>IF(ISNA(MATCH($A31,'[1]Výsledková listina'!$L:$L,0)),"",INDEX('[1]Výsledková listina'!$B:$T,MATCH($A31,'[1]Výsledková listina'!$L:$L,0),16))</f>
        <v>10</v>
      </c>
      <c r="I31" s="5">
        <f>IF(ISNA(MATCH($A31,'[2]Výsledková listina'!$C:$C,0)),"",INDEX('[2]Výsledková listina'!$B:$T,MATCH($A31,'[2]Výsledková listina'!$C:$C,0),6))</f>
        <v>1720</v>
      </c>
      <c r="J31" s="5">
        <f>IF(ISNA(MATCH($A31,'[2]Výsledková listina'!$C:$C,0)),"",INDEX('[2]Výsledková listina'!$B:$T,MATCH($A31,'[2]Výsledková listina'!$C:$C,0),7))</f>
        <v>8</v>
      </c>
      <c r="K31" s="5">
        <f>IF(ISNA(MATCH($A31,'[2]Výsledková listina'!$L:$L,0)),"",INDEX('[2]Výsledková listina'!$B:$T,MATCH($A31,'[2]Výsledková listina'!$L:$L,0),15))</f>
        <v>3220</v>
      </c>
      <c r="L31" s="5">
        <f>IF(ISNA(MATCH($A31,'[2]Výsledková listina'!$L:$L,0)),"",INDEX('[2]Výsledková listina'!$B:$T,MATCH($A31,'[2]Výsledková listina'!$L:$L,0),16))</f>
        <v>5</v>
      </c>
      <c r="M31" s="5">
        <f>IF(ISNA(MATCH($A31,'[4]Výsledková listina'!$C:$C,0)),"",INDEX('[4]Výsledková listina'!$B:$T,MATCH($A31,'[4]Výsledková listina'!$C:$C,0),6))</f>
        <v>1160</v>
      </c>
      <c r="N31" s="5">
        <f>IF(ISNA(MATCH($A31,'[4]Výsledková listina'!$C:$C,0)),"",INDEX('[4]Výsledková listina'!$B:$T,MATCH($A31,'[4]Výsledková listina'!$C:$C,0),7))</f>
        <v>6</v>
      </c>
      <c r="O31" s="5">
        <f>IF(ISNA(MATCH($A31,'[4]Výsledková listina'!$L:$L,0)),"",INDEX('[4]Výsledková listina'!$B:$T,MATCH($A31,'[4]Výsledková listina'!$L:$L,0),15))</f>
        <v>3000</v>
      </c>
      <c r="P31" s="5">
        <f>IF(ISNA(MATCH($A31,'[4]Výsledková listina'!$L:$L,0)),"",INDEX('[4]Výsledková listina'!$B:$T,MATCH($A31,'[4]Výsledková listina'!$L:$L,0),16))</f>
        <v>5</v>
      </c>
      <c r="Q31" s="5">
        <f>IF(ISNA(MATCH($A31,'[3]Výsledková listina'!$C:$C,0)),"",INDEX('[3]Výsledková listina'!$B:$T,MATCH($A31,'[3]Výsledková listina'!$C:$C,0),6))</f>
        <v>2900</v>
      </c>
      <c r="R31" s="5">
        <f>IF(ISNA(MATCH($A31,'[3]Výsledková listina'!$C:$C,0)),"",INDEX('[3]Výsledková listina'!$B:$T,MATCH($A31,'[3]Výsledková listina'!$C:$C,0),7))</f>
        <v>2.5</v>
      </c>
      <c r="S31" s="5">
        <f>IF(ISNA(MATCH($A31,'[3]Výsledková listina'!$L:$L,0)),"",INDEX('[3]Výsledková listina'!$B:$T,MATCH($A31,'[3]Výsledková listina'!$L:$L,0),15))</f>
        <v>5650</v>
      </c>
      <c r="T31" s="5">
        <f>IF(ISNA(MATCH($A31,'[3]Výsledková listina'!$L:$L,0)),"",INDEX('[3]Výsledková listina'!$B:$T,MATCH($A31,'[3]Výsledková listina'!$L:$L,0),16))</f>
        <v>1</v>
      </c>
      <c r="U31" s="5">
        <f t="shared" si="0"/>
        <v>18660</v>
      </c>
      <c r="V31" s="5">
        <f t="shared" si="1"/>
        <v>47.5</v>
      </c>
      <c r="W31" s="5"/>
      <c r="X31" s="6">
        <v>28</v>
      </c>
    </row>
    <row r="32" spans="1:24" ht="25.5" customHeight="1">
      <c r="A32" s="7">
        <v>2366</v>
      </c>
      <c r="B32" s="8" t="s">
        <v>78</v>
      </c>
      <c r="C32" s="8" t="s">
        <v>108</v>
      </c>
      <c r="D32" s="9" t="s">
        <v>130</v>
      </c>
      <c r="E32" s="5">
        <f>IF(ISNA(MATCH($A32,'[1]Výsledková listina'!$C:$C,0)),"",INDEX('[1]Výsledková listina'!$B:$T,MATCH($A32,'[1]Výsledková listina'!$C:$C,0),6))</f>
        <v>10</v>
      </c>
      <c r="F32" s="5">
        <f>IF(ISNA(MATCH($A32,'[1]Výsledková listina'!$C:$C,0)),"",INDEX('[1]Výsledková listina'!$B:$T,MATCH($A32,'[1]Výsledková listina'!$C:$C,0),7))</f>
        <v>6.5</v>
      </c>
      <c r="G32" s="5">
        <f>IF(ISNA(MATCH($A32,'[1]Výsledková listina'!$L:$L,0)),"",INDEX('[1]Výsledková listina'!$B:$T,MATCH($A32,'[1]Výsledková listina'!$L:$L,0),15))</f>
        <v>3570</v>
      </c>
      <c r="H32" s="5">
        <f>IF(ISNA(MATCH($A32,'[1]Výsledková listina'!$L:$L,0)),"",INDEX('[1]Výsledková listina'!$B:$T,MATCH($A32,'[1]Výsledková listina'!$L:$L,0),16))</f>
        <v>2</v>
      </c>
      <c r="I32" s="5">
        <f>IF(ISNA(MATCH($A32,'[2]Výsledková listina'!$C:$C,0)),"",INDEX('[2]Výsledková listina'!$B:$T,MATCH($A32,'[2]Výsledková listina'!$C:$C,0),6))</f>
        <v>2260</v>
      </c>
      <c r="J32" s="5">
        <f>IF(ISNA(MATCH($A32,'[2]Výsledková listina'!$C:$C,0)),"",INDEX('[2]Výsledková listina'!$B:$T,MATCH($A32,'[2]Výsledková listina'!$C:$C,0),7))</f>
        <v>7</v>
      </c>
      <c r="K32" s="5">
        <f>IF(ISNA(MATCH($A32,'[2]Výsledková listina'!$L:$L,0)),"",INDEX('[2]Výsledková listina'!$B:$T,MATCH($A32,'[2]Výsledková listina'!$L:$L,0),15))</f>
        <v>3000</v>
      </c>
      <c r="L32" s="5">
        <f>IF(ISNA(MATCH($A32,'[2]Výsledková listina'!$L:$L,0)),"",INDEX('[2]Výsledková listina'!$B:$T,MATCH($A32,'[2]Výsledková listina'!$L:$L,0),16))</f>
        <v>12</v>
      </c>
      <c r="M32" s="5">
        <f>IF(ISNA(MATCH($A32,'[4]Výsledková listina'!$C:$C,0)),"",INDEX('[4]Výsledková listina'!$B:$T,MATCH($A32,'[4]Výsledková listina'!$C:$C,0),6))</f>
        <v>1080</v>
      </c>
      <c r="N32" s="5">
        <f>IF(ISNA(MATCH($A32,'[4]Výsledková listina'!$C:$C,0)),"",INDEX('[4]Výsledková listina'!$B:$T,MATCH($A32,'[4]Výsledková listina'!$C:$C,0),7))</f>
        <v>9</v>
      </c>
      <c r="O32" s="5">
        <f>IF(ISNA(MATCH($A32,'[4]Výsledková listina'!$L:$L,0)),"",INDEX('[4]Výsledková listina'!$B:$T,MATCH($A32,'[4]Výsledková listina'!$L:$L,0),15))</f>
        <v>6920</v>
      </c>
      <c r="P32" s="5">
        <f>IF(ISNA(MATCH($A32,'[4]Výsledková listina'!$L:$L,0)),"",INDEX('[4]Výsledková listina'!$B:$T,MATCH($A32,'[4]Výsledková listina'!$L:$L,0),16))</f>
        <v>3</v>
      </c>
      <c r="Q32" s="5">
        <f>IF(ISNA(MATCH($A32,'[3]Výsledková listina'!$C:$C,0)),"",INDEX('[3]Výsledková listina'!$B:$T,MATCH($A32,'[3]Výsledková listina'!$C:$C,0),6))</f>
        <v>2400</v>
      </c>
      <c r="R32" s="5">
        <f>IF(ISNA(MATCH($A32,'[3]Výsledková listina'!$C:$C,0)),"",INDEX('[3]Výsledková listina'!$B:$T,MATCH($A32,'[3]Výsledková listina'!$C:$C,0),7))</f>
        <v>4</v>
      </c>
      <c r="S32" s="5">
        <f>IF(ISNA(MATCH($A32,'[3]Výsledková listina'!$L:$L,0)),"",INDEX('[3]Výsledková listina'!$B:$T,MATCH($A32,'[3]Výsledková listina'!$L:$L,0),15))</f>
        <v>1640</v>
      </c>
      <c r="T32" s="5">
        <f>IF(ISNA(MATCH($A32,'[3]Výsledková listina'!$L:$L,0)),"",INDEX('[3]Výsledková listina'!$B:$T,MATCH($A32,'[3]Výsledková listina'!$L:$L,0),16))</f>
        <v>4.5</v>
      </c>
      <c r="U32" s="5">
        <f t="shared" si="0"/>
        <v>20880</v>
      </c>
      <c r="V32" s="5">
        <f t="shared" si="1"/>
        <v>48</v>
      </c>
      <c r="W32" s="5"/>
      <c r="X32" s="6">
        <v>29</v>
      </c>
    </row>
    <row r="33" spans="1:24" ht="25.5" customHeight="1">
      <c r="A33" s="7">
        <v>2327</v>
      </c>
      <c r="B33" s="8" t="s">
        <v>100</v>
      </c>
      <c r="C33" s="8" t="s">
        <v>108</v>
      </c>
      <c r="D33" s="9" t="s">
        <v>112</v>
      </c>
      <c r="E33" s="5">
        <f>IF(ISNA(MATCH($A33,'[1]Výsledková listina'!$C:$C,0)),"",INDEX('[1]Výsledková listina'!$B:$T,MATCH($A33,'[1]Výsledková listina'!$C:$C,0),6))</f>
        <v>0</v>
      </c>
      <c r="F33" s="5">
        <f>IF(ISNA(MATCH($A33,'[1]Výsledková listina'!$C:$C,0)),"",INDEX('[1]Výsledková listina'!$B:$T,MATCH($A33,'[1]Výsledková listina'!$C:$C,0),7))</f>
        <v>10</v>
      </c>
      <c r="G33" s="5">
        <f>IF(ISNA(MATCH($A33,'[1]Výsledková listina'!$L:$L,0)),"",INDEX('[1]Výsledková listina'!$B:$T,MATCH($A33,'[1]Výsledková listina'!$L:$L,0),15))</f>
        <v>800</v>
      </c>
      <c r="H33" s="5">
        <f>IF(ISNA(MATCH($A33,'[1]Výsledková listina'!$L:$L,0)),"",INDEX('[1]Výsledková listina'!$B:$T,MATCH($A33,'[1]Výsledková listina'!$L:$L,0),16))</f>
        <v>9</v>
      </c>
      <c r="I33" s="5">
        <f>IF(ISNA(MATCH($A33,'[2]Výsledková listina'!$C:$C,0)),"",INDEX('[2]Výsledková listina'!$B:$T,MATCH($A33,'[2]Výsledková listina'!$C:$C,0),6))</f>
        <v>2040</v>
      </c>
      <c r="J33" s="5">
        <f>IF(ISNA(MATCH($A33,'[2]Výsledková listina'!$C:$C,0)),"",INDEX('[2]Výsledková listina'!$B:$T,MATCH($A33,'[2]Výsledková listina'!$C:$C,0),7))</f>
        <v>7</v>
      </c>
      <c r="K33" s="5">
        <f>IF(ISNA(MATCH($A33,'[2]Výsledková listina'!$L:$L,0)),"",INDEX('[2]Výsledková listina'!$B:$T,MATCH($A33,'[2]Výsledková listina'!$L:$L,0),15))</f>
        <v>1980</v>
      </c>
      <c r="L33" s="5">
        <f>IF(ISNA(MATCH($A33,'[2]Výsledková listina'!$L:$L,0)),"",INDEX('[2]Výsledková listina'!$B:$T,MATCH($A33,'[2]Výsledková listina'!$L:$L,0),16))</f>
        <v>6</v>
      </c>
      <c r="M33" s="5">
        <f>IF(ISNA(MATCH($A33,'[4]Výsledková listina'!$C:$C,0)),"",INDEX('[4]Výsledková listina'!$B:$T,MATCH($A33,'[4]Výsledková listina'!$C:$C,0),6))</f>
        <v>2320</v>
      </c>
      <c r="N33" s="5">
        <f>IF(ISNA(MATCH($A33,'[4]Výsledková listina'!$C:$C,0)),"",INDEX('[4]Výsledková listina'!$B:$T,MATCH($A33,'[4]Výsledková listina'!$C:$C,0),7))</f>
        <v>5</v>
      </c>
      <c r="O33" s="5">
        <f>IF(ISNA(MATCH($A33,'[4]Výsledková listina'!$L:$L,0)),"",INDEX('[4]Výsledková listina'!$B:$T,MATCH($A33,'[4]Výsledková listina'!$L:$L,0),15))</f>
        <v>13750</v>
      </c>
      <c r="P33" s="5">
        <f>IF(ISNA(MATCH($A33,'[4]Výsledková listina'!$L:$L,0)),"",INDEX('[4]Výsledková listina'!$B:$T,MATCH($A33,'[4]Výsledková listina'!$L:$L,0),16))</f>
        <v>2</v>
      </c>
      <c r="Q33" s="5">
        <f>IF(ISNA(MATCH($A33,'[3]Výsledková listina'!$C:$C,0)),"",INDEX('[3]Výsledková listina'!$B:$T,MATCH($A33,'[3]Výsledková listina'!$C:$C,0),6))</f>
        <v>660</v>
      </c>
      <c r="R33" s="5">
        <f>IF(ISNA(MATCH($A33,'[3]Výsledková listina'!$C:$C,0)),"",INDEX('[3]Výsledková listina'!$B:$T,MATCH($A33,'[3]Výsledková listina'!$C:$C,0),7))</f>
        <v>9</v>
      </c>
      <c r="S33" s="5">
        <f>IF(ISNA(MATCH($A33,'[3]Výsledková listina'!$L:$L,0)),"",INDEX('[3]Výsledková listina'!$B:$T,MATCH($A33,'[3]Výsledková listina'!$L:$L,0),15))</f>
        <v>3850</v>
      </c>
      <c r="T33" s="5">
        <f>IF(ISNA(MATCH($A33,'[3]Výsledková listina'!$L:$L,0)),"",INDEX('[3]Výsledková listina'!$B:$T,MATCH($A33,'[3]Výsledková listina'!$L:$L,0),16))</f>
        <v>3</v>
      </c>
      <c r="U33" s="5">
        <f t="shared" si="0"/>
        <v>25400</v>
      </c>
      <c r="V33" s="5">
        <f t="shared" si="1"/>
        <v>51</v>
      </c>
      <c r="W33" s="5"/>
      <c r="X33" s="6">
        <v>30</v>
      </c>
    </row>
    <row r="34" spans="1:24" ht="25.5" customHeight="1">
      <c r="A34" s="7">
        <v>96</v>
      </c>
      <c r="B34" s="8" t="s">
        <v>144</v>
      </c>
      <c r="C34" s="8" t="s">
        <v>108</v>
      </c>
      <c r="D34" s="9" t="s">
        <v>19</v>
      </c>
      <c r="E34" s="5">
        <v>0</v>
      </c>
      <c r="F34" s="5">
        <v>14</v>
      </c>
      <c r="G34" s="5">
        <v>0</v>
      </c>
      <c r="H34" s="5">
        <v>14</v>
      </c>
      <c r="I34" s="5">
        <f>IF(ISNA(MATCH($A34,'[2]Výsledková listina'!$C:$C,0)),"",INDEX('[2]Výsledková listina'!$B:$T,MATCH($A34,'[2]Výsledková listina'!$C:$C,0),6))</f>
        <v>940</v>
      </c>
      <c r="J34" s="5">
        <f>IF(ISNA(MATCH($A34,'[2]Výsledková listina'!$C:$C,0)),"",INDEX('[2]Výsledková listina'!$B:$T,MATCH($A34,'[2]Výsledková listina'!$C:$C,0),7))</f>
        <v>10</v>
      </c>
      <c r="K34" s="5">
        <f>IF(ISNA(MATCH($A34,'[2]Výsledková listina'!$L:$L,0)),"",INDEX('[2]Výsledková listina'!$B:$T,MATCH($A34,'[2]Výsledková listina'!$L:$L,0),15))</f>
        <v>5840</v>
      </c>
      <c r="L34" s="5">
        <f>IF(ISNA(MATCH($A34,'[2]Výsledková listina'!$L:$L,0)),"",INDEX('[2]Výsledková listina'!$B:$T,MATCH($A34,'[2]Výsledková listina'!$L:$L,0),16))</f>
        <v>3</v>
      </c>
      <c r="M34" s="5">
        <f>IF(ISNA(MATCH($A34,'[4]Výsledková listina'!$C:$C,0)),"",INDEX('[4]Výsledková listina'!$B:$T,MATCH($A34,'[4]Výsledková listina'!$C:$C,0),6))</f>
        <v>5800</v>
      </c>
      <c r="N34" s="5">
        <f>IF(ISNA(MATCH($A34,'[4]Výsledková listina'!$C:$C,0)),"",INDEX('[4]Výsledková listina'!$B:$T,MATCH($A34,'[4]Výsledková listina'!$C:$C,0),7))</f>
        <v>1</v>
      </c>
      <c r="O34" s="5">
        <f>IF(ISNA(MATCH($A34,'[4]Výsledková listina'!$L:$L,0)),"",INDEX('[4]Výsledková listina'!$B:$T,MATCH($A34,'[4]Výsledková listina'!$L:$L,0),15))</f>
        <v>3950</v>
      </c>
      <c r="P34" s="5">
        <f>IF(ISNA(MATCH($A34,'[4]Výsledková listina'!$L:$L,0)),"",INDEX('[4]Výsledková listina'!$B:$T,MATCH($A34,'[4]Výsledková listina'!$L:$L,0),16))</f>
        <v>1</v>
      </c>
      <c r="Q34" s="5">
        <f>IF(ISNA(MATCH($A34,'[3]Výsledková listina'!$C:$C,0)),"",INDEX('[3]Výsledková listina'!$B:$T,MATCH($A34,'[3]Výsledková listina'!$C:$C,0),6))</f>
        <v>1340</v>
      </c>
      <c r="R34" s="5">
        <f>IF(ISNA(MATCH($A34,'[3]Výsledková listina'!$C:$C,0)),"",INDEX('[3]Výsledková listina'!$B:$T,MATCH($A34,'[3]Výsledková listina'!$C:$C,0),7))</f>
        <v>7</v>
      </c>
      <c r="S34" s="5">
        <f>IF(ISNA(MATCH($A34,'[3]Výsledková listina'!$L:$L,0)),"",INDEX('[3]Výsledková listina'!$B:$T,MATCH($A34,'[3]Výsledková listina'!$L:$L,0),15))</f>
        <v>7050</v>
      </c>
      <c r="T34" s="5">
        <f>IF(ISNA(MATCH($A34,'[3]Výsledková listina'!$L:$L,0)),"",INDEX('[3]Výsledková listina'!$B:$T,MATCH($A34,'[3]Výsledková listina'!$L:$L,0),16))</f>
        <v>2</v>
      </c>
      <c r="U34" s="5">
        <f t="shared" si="0"/>
        <v>24920</v>
      </c>
      <c r="V34" s="5">
        <f t="shared" si="1"/>
        <v>52</v>
      </c>
      <c r="W34" s="5"/>
      <c r="X34" s="6">
        <v>31</v>
      </c>
    </row>
    <row r="35" spans="1:24" ht="25.5" customHeight="1">
      <c r="A35" s="7">
        <v>2306</v>
      </c>
      <c r="B35" s="8" t="s">
        <v>82</v>
      </c>
      <c r="C35" s="8" t="s">
        <v>108</v>
      </c>
      <c r="D35" s="9" t="s">
        <v>127</v>
      </c>
      <c r="E35" s="5">
        <f>IF(ISNA(MATCH($A35,'[1]Výsledková listina'!$C:$C,0)),"",INDEX('[1]Výsledková listina'!$B:$T,MATCH($A35,'[1]Výsledková listina'!$C:$C,0),6))</f>
        <v>0</v>
      </c>
      <c r="F35" s="5">
        <f>IF(ISNA(MATCH($A35,'[1]Výsledková listina'!$C:$C,0)),"",INDEX('[1]Výsledková listina'!$B:$T,MATCH($A35,'[1]Výsledková listina'!$C:$C,0),7))</f>
        <v>11</v>
      </c>
      <c r="G35" s="5">
        <f>IF(ISNA(MATCH($A35,'[1]Výsledková listina'!$L:$L,0)),"",INDEX('[1]Výsledková listina'!$B:$T,MATCH($A35,'[1]Výsledková listina'!$L:$L,0),15))</f>
        <v>5890</v>
      </c>
      <c r="H35" s="5">
        <f>IF(ISNA(MATCH($A35,'[1]Výsledková listina'!$L:$L,0)),"",INDEX('[1]Výsledková listina'!$B:$T,MATCH($A35,'[1]Výsledková listina'!$L:$L,0),16))</f>
        <v>2</v>
      </c>
      <c r="I35" s="5">
        <f>IF(ISNA(MATCH($A35,'[2]Výsledková listina'!$C:$C,0)),"",INDEX('[2]Výsledková listina'!$B:$T,MATCH($A35,'[2]Výsledková listina'!$C:$C,0),6))</f>
        <v>2680</v>
      </c>
      <c r="J35" s="5">
        <f>IF(ISNA(MATCH($A35,'[2]Výsledková listina'!$C:$C,0)),"",INDEX('[2]Výsledková listina'!$B:$T,MATCH($A35,'[2]Výsledková listina'!$C:$C,0),7))</f>
        <v>5</v>
      </c>
      <c r="K35" s="5">
        <f>IF(ISNA(MATCH($A35,'[2]Výsledková listina'!$L:$L,0)),"",INDEX('[2]Výsledková listina'!$B:$T,MATCH($A35,'[2]Výsledková listina'!$L:$L,0),15))</f>
        <v>6240</v>
      </c>
      <c r="L35" s="5">
        <f>IF(ISNA(MATCH($A35,'[2]Výsledková listina'!$L:$L,0)),"",INDEX('[2]Výsledková listina'!$B:$T,MATCH($A35,'[2]Výsledková listina'!$L:$L,0),16))</f>
        <v>4</v>
      </c>
      <c r="M35" s="5">
        <f>IF(ISNA(MATCH($A35,'[4]Výsledková listina'!$C:$C,0)),"",INDEX('[4]Výsledková listina'!$B:$T,MATCH($A35,'[4]Výsledková listina'!$C:$C,0),6))</f>
        <v>340</v>
      </c>
      <c r="N35" s="5">
        <f>IF(ISNA(MATCH($A35,'[4]Výsledková listina'!$C:$C,0)),"",INDEX('[4]Výsledková listina'!$B:$T,MATCH($A35,'[4]Výsledková listina'!$C:$C,0),7))</f>
        <v>8</v>
      </c>
      <c r="O35" s="5">
        <f>IF(ISNA(MATCH($A35,'[4]Výsledková listina'!$L:$L,0)),"",INDEX('[4]Výsledková listina'!$B:$T,MATCH($A35,'[4]Výsledková listina'!$L:$L,0),15))</f>
        <v>5500</v>
      </c>
      <c r="P35" s="5">
        <f>IF(ISNA(MATCH($A35,'[4]Výsledková listina'!$L:$L,0)),"",INDEX('[4]Výsledková listina'!$B:$T,MATCH($A35,'[4]Výsledková listina'!$L:$L,0),16))</f>
        <v>4</v>
      </c>
      <c r="Q35" s="5">
        <f>IF(ISNA(MATCH($A35,'[3]Výsledková listina'!$C:$C,0)),"",INDEX('[3]Výsledková listina'!$B:$T,MATCH($A35,'[3]Výsledková listina'!$C:$C,0),6))</f>
        <v>0</v>
      </c>
      <c r="R35" s="5">
        <f>IF(ISNA(MATCH($A35,'[3]Výsledková listina'!$C:$C,0)),"",INDEX('[3]Výsledková listina'!$B:$T,MATCH($A35,'[3]Výsledková listina'!$C:$C,0),7))</f>
        <v>10.5</v>
      </c>
      <c r="S35" s="5">
        <f>IF(ISNA(MATCH($A35,'[3]Výsledková listina'!$L:$L,0)),"",INDEX('[3]Výsledková listina'!$B:$T,MATCH($A35,'[3]Výsledková listina'!$L:$L,0),15))</f>
        <v>1750</v>
      </c>
      <c r="T35" s="5">
        <f>IF(ISNA(MATCH($A35,'[3]Výsledková listina'!$L:$L,0)),"",INDEX('[3]Výsledková listina'!$B:$T,MATCH($A35,'[3]Výsledková listina'!$L:$L,0),16))</f>
        <v>8</v>
      </c>
      <c r="U35" s="5">
        <f t="shared" si="0"/>
        <v>22400</v>
      </c>
      <c r="V35" s="5">
        <f t="shared" si="1"/>
        <v>52.5</v>
      </c>
      <c r="W35" s="5"/>
      <c r="X35" s="6">
        <v>32</v>
      </c>
    </row>
    <row r="36" spans="1:24" ht="25.5" customHeight="1">
      <c r="A36" s="7">
        <v>2317</v>
      </c>
      <c r="B36" s="8" t="s">
        <v>89</v>
      </c>
      <c r="C36" s="8" t="s">
        <v>108</v>
      </c>
      <c r="D36" s="9" t="s">
        <v>34</v>
      </c>
      <c r="E36" s="5">
        <f>IF(ISNA(MATCH($A36,'[1]Výsledková listina'!$C:$C,0)),"",INDEX('[1]Výsledková listina'!$B:$T,MATCH($A36,'[1]Výsledková listina'!$C:$C,0),6))</f>
        <v>570</v>
      </c>
      <c r="F36" s="5">
        <f>IF(ISNA(MATCH($A36,'[1]Výsledková listina'!$C:$C,0)),"",INDEX('[1]Výsledková listina'!$B:$T,MATCH($A36,'[1]Výsledková listina'!$C:$C,0),7))</f>
        <v>8</v>
      </c>
      <c r="G36" s="5">
        <f>IF(ISNA(MATCH($A36,'[1]Výsledková listina'!$L:$L,0)),"",INDEX('[1]Výsledková listina'!$B:$T,MATCH($A36,'[1]Výsledková listina'!$L:$L,0),15))</f>
        <v>2950</v>
      </c>
      <c r="H36" s="5">
        <f>IF(ISNA(MATCH($A36,'[1]Výsledková listina'!$L:$L,0)),"",INDEX('[1]Výsledková listina'!$B:$T,MATCH($A36,'[1]Výsledková listina'!$L:$L,0),16))</f>
        <v>7</v>
      </c>
      <c r="I36" s="5">
        <f>IF(ISNA(MATCH($A36,'[2]Výsledková listina'!$C:$C,0)),"",INDEX('[2]Výsledková listina'!$B:$T,MATCH($A36,'[2]Výsledková listina'!$C:$C,0),6))</f>
        <v>260</v>
      </c>
      <c r="J36" s="5">
        <f>IF(ISNA(MATCH($A36,'[2]Výsledková listina'!$C:$C,0)),"",INDEX('[2]Výsledková listina'!$B:$T,MATCH($A36,'[2]Výsledková listina'!$C:$C,0),7))</f>
        <v>10</v>
      </c>
      <c r="K36" s="5">
        <f>IF(ISNA(MATCH($A36,'[2]Výsledková listina'!$L:$L,0)),"",INDEX('[2]Výsledková listina'!$B:$T,MATCH($A36,'[2]Výsledková listina'!$L:$L,0),15))</f>
        <v>7230</v>
      </c>
      <c r="L36" s="5">
        <f>IF(ISNA(MATCH($A36,'[2]Výsledková listina'!$L:$L,0)),"",INDEX('[2]Výsledková listina'!$B:$T,MATCH($A36,'[2]Výsledková listina'!$L:$L,0),16))</f>
        <v>5</v>
      </c>
      <c r="M36" s="5">
        <f>IF(ISNA(MATCH($A36,'[4]Výsledková listina'!$C:$C,0)),"",INDEX('[4]Výsledková listina'!$B:$T,MATCH($A36,'[4]Výsledková listina'!$C:$C,0),6))</f>
        <v>460</v>
      </c>
      <c r="N36" s="5">
        <f>IF(ISNA(MATCH($A36,'[4]Výsledková listina'!$C:$C,0)),"",INDEX('[4]Výsledková listina'!$B:$T,MATCH($A36,'[4]Výsledková listina'!$C:$C,0),7))</f>
        <v>6.5</v>
      </c>
      <c r="O36" s="5">
        <f>IF(ISNA(MATCH($A36,'[4]Výsledková listina'!$L:$L,0)),"",INDEX('[4]Výsledková listina'!$B:$T,MATCH($A36,'[4]Výsledková listina'!$L:$L,0),15))</f>
        <v>4100</v>
      </c>
      <c r="P36" s="5">
        <f>IF(ISNA(MATCH($A36,'[4]Výsledková listina'!$L:$L,0)),"",INDEX('[4]Výsledková listina'!$B:$T,MATCH($A36,'[4]Výsledková listina'!$L:$L,0),16))</f>
        <v>5</v>
      </c>
      <c r="Q36" s="5">
        <f>IF(ISNA(MATCH($A36,'[3]Výsledková listina'!$C:$C,0)),"",INDEX('[3]Výsledková listina'!$B:$T,MATCH($A36,'[3]Výsledková listina'!$C:$C,0),6))</f>
        <v>2700</v>
      </c>
      <c r="R36" s="5">
        <f>IF(ISNA(MATCH($A36,'[3]Výsledková listina'!$C:$C,0)),"",INDEX('[3]Výsledková listina'!$B:$T,MATCH($A36,'[3]Výsledková listina'!$C:$C,0),7))</f>
        <v>2</v>
      </c>
      <c r="S36" s="5">
        <f>IF(ISNA(MATCH($A36,'[3]Výsledková listina'!$L:$L,0)),"",INDEX('[3]Výsledková listina'!$B:$T,MATCH($A36,'[3]Výsledková listina'!$L:$L,0),15))</f>
        <v>0</v>
      </c>
      <c r="T36" s="5">
        <f>IF(ISNA(MATCH($A36,'[3]Výsledková listina'!$L:$L,0)),"",INDEX('[3]Výsledková listina'!$B:$T,MATCH($A36,'[3]Výsledková listina'!$L:$L,0),16))</f>
        <v>9</v>
      </c>
      <c r="U36" s="5">
        <f aca="true" t="shared" si="2" ref="U36:U71">SUM(E36,G36,I36,K36,M36,O36,Q36,S36)</f>
        <v>18270</v>
      </c>
      <c r="V36" s="5">
        <f aca="true" t="shared" si="3" ref="V36:V71">SUM(F36,H36,J36,L36,N36,P36,R36,T36)</f>
        <v>52.5</v>
      </c>
      <c r="W36" s="5"/>
      <c r="X36" s="6">
        <v>33</v>
      </c>
    </row>
    <row r="37" spans="1:24" ht="25.5" customHeight="1">
      <c r="A37" s="7">
        <v>2355</v>
      </c>
      <c r="B37" s="8" t="s">
        <v>94</v>
      </c>
      <c r="C37" s="8" t="s">
        <v>108</v>
      </c>
      <c r="D37" s="9" t="s">
        <v>120</v>
      </c>
      <c r="E37" s="5">
        <f>IF(ISNA(MATCH($A37,'[1]Výsledková listina'!$C:$C,0)),"",INDEX('[1]Výsledková listina'!$B:$T,MATCH($A37,'[1]Výsledková listina'!$C:$C,0),6))</f>
        <v>0</v>
      </c>
      <c r="F37" s="5">
        <f>IF(ISNA(MATCH($A37,'[1]Výsledková listina'!$C:$C,0)),"",INDEX('[1]Výsledková listina'!$B:$T,MATCH($A37,'[1]Výsledková listina'!$C:$C,0),7))</f>
        <v>10</v>
      </c>
      <c r="G37" s="5">
        <f>IF(ISNA(MATCH($A37,'[1]Výsledková listina'!$L:$L,0)),"",INDEX('[1]Výsledková listina'!$B:$T,MATCH($A37,'[1]Výsledková listina'!$L:$L,0),15))</f>
        <v>1230</v>
      </c>
      <c r="H37" s="5">
        <f>IF(ISNA(MATCH($A37,'[1]Výsledková listina'!$L:$L,0)),"",INDEX('[1]Výsledková listina'!$B:$T,MATCH($A37,'[1]Výsledková listina'!$L:$L,0),16))</f>
        <v>12</v>
      </c>
      <c r="I37" s="5">
        <f>IF(ISNA(MATCH($A37,'[2]Výsledková listina'!$C:$C,0)),"",INDEX('[2]Výsledková listina'!$B:$T,MATCH($A37,'[2]Výsledková listina'!$C:$C,0),6))</f>
        <v>2280</v>
      </c>
      <c r="J37" s="5">
        <f>IF(ISNA(MATCH($A37,'[2]Výsledková listina'!$C:$C,0)),"",INDEX('[2]Výsledková listina'!$B:$T,MATCH($A37,'[2]Výsledková listina'!$C:$C,0),7))</f>
        <v>5</v>
      </c>
      <c r="K37" s="5">
        <f>IF(ISNA(MATCH($A37,'[2]Výsledková listina'!$L:$L,0)),"",INDEX('[2]Výsledková listina'!$B:$T,MATCH($A37,'[2]Výsledková listina'!$L:$L,0),15))</f>
        <v>6660</v>
      </c>
      <c r="L37" s="5">
        <f>IF(ISNA(MATCH($A37,'[2]Výsledková listina'!$L:$L,0)),"",INDEX('[2]Výsledková listina'!$B:$T,MATCH($A37,'[2]Výsledková listina'!$L:$L,0),16))</f>
        <v>3</v>
      </c>
      <c r="M37" s="5">
        <f>IF(ISNA(MATCH($A37,'[4]Výsledková listina'!$C:$C,0)),"",INDEX('[4]Výsledková listina'!$B:$T,MATCH($A37,'[4]Výsledková listina'!$C:$C,0),6))</f>
        <v>600</v>
      </c>
      <c r="N37" s="5">
        <f>IF(ISNA(MATCH($A37,'[4]Výsledková listina'!$C:$C,0)),"",INDEX('[4]Výsledková listina'!$B:$T,MATCH($A37,'[4]Výsledková listina'!$C:$C,0),7))</f>
        <v>5</v>
      </c>
      <c r="O37" s="5">
        <f>IF(ISNA(MATCH($A37,'[4]Výsledková listina'!$L:$L,0)),"",INDEX('[4]Výsledková listina'!$B:$T,MATCH($A37,'[4]Výsledková listina'!$L:$L,0),15))</f>
        <v>2720</v>
      </c>
      <c r="P37" s="5">
        <f>IF(ISNA(MATCH($A37,'[4]Výsledková listina'!$L:$L,0)),"",INDEX('[4]Výsledková listina'!$B:$T,MATCH($A37,'[4]Výsledková listina'!$L:$L,0),16))</f>
        <v>8</v>
      </c>
      <c r="Q37" s="5">
        <f>IF(ISNA(MATCH($A37,'[3]Výsledková listina'!$C:$C,0)),"",INDEX('[3]Výsledková listina'!$B:$T,MATCH($A37,'[3]Výsledková listina'!$C:$C,0),6))</f>
        <v>1400</v>
      </c>
      <c r="R37" s="5">
        <f>IF(ISNA(MATCH($A37,'[3]Výsledková listina'!$C:$C,0)),"",INDEX('[3]Výsledková listina'!$B:$T,MATCH($A37,'[3]Výsledková listina'!$C:$C,0),7))</f>
        <v>5</v>
      </c>
      <c r="S37" s="5">
        <f>IF(ISNA(MATCH($A37,'[3]Výsledková listina'!$L:$L,0)),"",INDEX('[3]Výsledková listina'!$B:$T,MATCH($A37,'[3]Výsledková listina'!$L:$L,0),15))</f>
        <v>1460</v>
      </c>
      <c r="T37" s="5">
        <f>IF(ISNA(MATCH($A37,'[3]Výsledková listina'!$L:$L,0)),"",INDEX('[3]Výsledková listina'!$B:$T,MATCH($A37,'[3]Výsledková listina'!$L:$L,0),16))</f>
        <v>6</v>
      </c>
      <c r="U37" s="5">
        <f t="shared" si="2"/>
        <v>16350</v>
      </c>
      <c r="V37" s="5">
        <f t="shared" si="3"/>
        <v>54</v>
      </c>
      <c r="W37" s="5"/>
      <c r="X37" s="6">
        <v>34</v>
      </c>
    </row>
    <row r="38" spans="1:24" ht="25.5" customHeight="1">
      <c r="A38" s="7">
        <v>2259</v>
      </c>
      <c r="B38" s="8" t="s">
        <v>59</v>
      </c>
      <c r="C38" s="8" t="s">
        <v>108</v>
      </c>
      <c r="D38" s="9" t="s">
        <v>37</v>
      </c>
      <c r="E38" s="5">
        <f>IF(ISNA(MATCH($A38,'[1]Výsledková listina'!$C:$C,0)),"",INDEX('[1]Výsledková listina'!$B:$T,MATCH($A38,'[1]Výsledková listina'!$C:$C,0),6))</f>
        <v>100</v>
      </c>
      <c r="F38" s="5">
        <f>IF(ISNA(MATCH($A38,'[1]Výsledková listina'!$C:$C,0)),"",INDEX('[1]Výsledková listina'!$B:$T,MATCH($A38,'[1]Výsledková listina'!$C:$C,0),7))</f>
        <v>6</v>
      </c>
      <c r="G38" s="5">
        <f>IF(ISNA(MATCH($A38,'[1]Výsledková listina'!$L:$L,0)),"",INDEX('[1]Výsledková listina'!$B:$T,MATCH($A38,'[1]Výsledková listina'!$L:$L,0),15))</f>
        <v>1630</v>
      </c>
      <c r="H38" s="5">
        <f>IF(ISNA(MATCH($A38,'[1]Výsledková listina'!$L:$L,0)),"",INDEX('[1]Výsledková listina'!$B:$T,MATCH($A38,'[1]Výsledková listina'!$L:$L,0),16))</f>
        <v>9</v>
      </c>
      <c r="I38" s="5">
        <f>IF(ISNA(MATCH($A38,'[2]Výsledková listina'!$C:$C,0)),"",INDEX('[2]Výsledková listina'!$B:$T,MATCH($A38,'[2]Výsledková listina'!$C:$C,0),6))</f>
        <v>660</v>
      </c>
      <c r="J38" s="5">
        <f>IF(ISNA(MATCH($A38,'[2]Výsledková listina'!$C:$C,0)),"",INDEX('[2]Výsledková listina'!$B:$T,MATCH($A38,'[2]Výsledková listina'!$C:$C,0),7))</f>
        <v>7</v>
      </c>
      <c r="K38" s="5">
        <f>IF(ISNA(MATCH($A38,'[2]Výsledková listina'!$L:$L,0)),"",INDEX('[2]Výsledková listina'!$B:$T,MATCH($A38,'[2]Výsledková listina'!$L:$L,0),15))</f>
        <v>3320</v>
      </c>
      <c r="L38" s="5">
        <f>IF(ISNA(MATCH($A38,'[2]Výsledková listina'!$L:$L,0)),"",INDEX('[2]Výsledková listina'!$B:$T,MATCH($A38,'[2]Výsledková listina'!$L:$L,0),16))</f>
        <v>4</v>
      </c>
      <c r="M38" s="5">
        <f>IF(ISNA(MATCH($A38,'[4]Výsledková listina'!$C:$C,0)),"",INDEX('[4]Výsledková listina'!$B:$T,MATCH($A38,'[4]Výsledková listina'!$C:$C,0),6))</f>
        <v>300</v>
      </c>
      <c r="N38" s="5">
        <f>IF(ISNA(MATCH($A38,'[4]Výsledková listina'!$C:$C,0)),"",INDEX('[4]Výsledková listina'!$B:$T,MATCH($A38,'[4]Výsledková listina'!$C:$C,0),7))</f>
        <v>8</v>
      </c>
      <c r="O38" s="5">
        <f>IF(ISNA(MATCH($A38,'[4]Výsledková listina'!$L:$L,0)),"",INDEX('[4]Výsledková listina'!$B:$T,MATCH($A38,'[4]Výsledková listina'!$L:$L,0),15))</f>
        <v>3700</v>
      </c>
      <c r="P38" s="5">
        <f>IF(ISNA(MATCH($A38,'[4]Výsledková listina'!$L:$L,0)),"",INDEX('[4]Výsledková listina'!$B:$T,MATCH($A38,'[4]Výsledková listina'!$L:$L,0),16))</f>
        <v>3</v>
      </c>
      <c r="Q38" s="5">
        <f>IF(ISNA(MATCH($A38,'[3]Výsledková listina'!$C:$C,0)),"",INDEX('[3]Výsledková listina'!$B:$T,MATCH($A38,'[3]Výsledková listina'!$C:$C,0),6))</f>
        <v>2450</v>
      </c>
      <c r="R38" s="5">
        <f>IF(ISNA(MATCH($A38,'[3]Výsledková listina'!$C:$C,0)),"",INDEX('[3]Výsledková listina'!$B:$T,MATCH($A38,'[3]Výsledková listina'!$C:$C,0),7))</f>
        <v>8</v>
      </c>
      <c r="S38" s="5">
        <f>IF(ISNA(MATCH($A38,'[3]Výsledková listina'!$L:$L,0)),"",INDEX('[3]Výsledková listina'!$B:$T,MATCH($A38,'[3]Výsledková listina'!$L:$L,0),15))</f>
        <v>0</v>
      </c>
      <c r="T38" s="5">
        <f>IF(ISNA(MATCH($A38,'[3]Výsledková listina'!$L:$L,0)),"",INDEX('[3]Výsledková listina'!$B:$T,MATCH($A38,'[3]Výsledková listina'!$L:$L,0),16))</f>
        <v>9</v>
      </c>
      <c r="U38" s="5">
        <f t="shared" si="2"/>
        <v>12160</v>
      </c>
      <c r="V38" s="5">
        <f t="shared" si="3"/>
        <v>54</v>
      </c>
      <c r="W38" s="5"/>
      <c r="X38" s="6">
        <v>35</v>
      </c>
    </row>
    <row r="39" spans="1:24" ht="25.5" customHeight="1">
      <c r="A39" s="7">
        <v>2258</v>
      </c>
      <c r="B39" s="8" t="s">
        <v>57</v>
      </c>
      <c r="C39" s="8" t="s">
        <v>108</v>
      </c>
      <c r="D39" s="9" t="s">
        <v>35</v>
      </c>
      <c r="E39" s="5">
        <f>IF(ISNA(MATCH($A39,'[1]Výsledková listina'!$C:$C,0)),"",INDEX('[1]Výsledková listina'!$B:$T,MATCH($A39,'[1]Výsledková listina'!$C:$C,0),6))</f>
        <v>2180</v>
      </c>
      <c r="F39" s="5">
        <f>IF(ISNA(MATCH($A39,'[1]Výsledková listina'!$C:$C,0)),"",INDEX('[1]Výsledková listina'!$B:$T,MATCH($A39,'[1]Výsledková listina'!$C:$C,0),7))</f>
        <v>6</v>
      </c>
      <c r="G39" s="5">
        <f>IF(ISNA(MATCH($A39,'[1]Výsledková listina'!$L:$L,0)),"",INDEX('[1]Výsledková listina'!$B:$T,MATCH($A39,'[1]Výsledková listina'!$L:$L,0),15))</f>
        <v>5000</v>
      </c>
      <c r="H39" s="5">
        <f>IF(ISNA(MATCH($A39,'[1]Výsledková listina'!$L:$L,0)),"",INDEX('[1]Výsledková listina'!$B:$T,MATCH($A39,'[1]Výsledková listina'!$L:$L,0),16))</f>
        <v>4</v>
      </c>
      <c r="I39" s="5">
        <f>IF(ISNA(MATCH($A39,'[2]Výsledková listina'!$C:$C,0)),"",INDEX('[2]Výsledková listina'!$B:$T,MATCH($A39,'[2]Výsledková listina'!$C:$C,0),6))</f>
        <v>2440</v>
      </c>
      <c r="J39" s="5">
        <f>IF(ISNA(MATCH($A39,'[2]Výsledková listina'!$C:$C,0)),"",INDEX('[2]Výsledková listina'!$B:$T,MATCH($A39,'[2]Výsledková listina'!$C:$C,0),7))</f>
        <v>4</v>
      </c>
      <c r="K39" s="5">
        <f>IF(ISNA(MATCH($A39,'[2]Výsledková listina'!$L:$L,0)),"",INDEX('[2]Výsledková listina'!$B:$T,MATCH($A39,'[2]Výsledková listina'!$L:$L,0),15))</f>
        <v>3140</v>
      </c>
      <c r="L39" s="5">
        <f>IF(ISNA(MATCH($A39,'[2]Výsledková listina'!$L:$L,0)),"",INDEX('[2]Výsledková listina'!$B:$T,MATCH($A39,'[2]Výsledková listina'!$L:$L,0),16))</f>
        <v>7</v>
      </c>
      <c r="M39" s="5">
        <f>IF(ISNA(MATCH($A39,'[4]Výsledková listina'!$C:$C,0)),"",INDEX('[4]Výsledková listina'!$B:$T,MATCH($A39,'[4]Výsledková listina'!$C:$C,0),6))</f>
        <v>1700</v>
      </c>
      <c r="N39" s="5">
        <f>IF(ISNA(MATCH($A39,'[4]Výsledková listina'!$C:$C,0)),"",INDEX('[4]Výsledková listina'!$B:$T,MATCH($A39,'[4]Výsledková listina'!$C:$C,0),7))</f>
        <v>6</v>
      </c>
      <c r="O39" s="5">
        <f>IF(ISNA(MATCH($A39,'[4]Výsledková listina'!$L:$L,0)),"",INDEX('[4]Výsledková listina'!$B:$T,MATCH($A39,'[4]Výsledková listina'!$L:$L,0),15))</f>
        <v>3880</v>
      </c>
      <c r="P39" s="5">
        <f>IF(ISNA(MATCH($A39,'[4]Výsledková listina'!$L:$L,0)),"",INDEX('[4]Výsledková listina'!$B:$T,MATCH($A39,'[4]Výsledková listina'!$L:$L,0),16))</f>
        <v>10</v>
      </c>
      <c r="Q39" s="5">
        <f>IF(ISNA(MATCH($A39,'[3]Výsledková listina'!$C:$C,0)),"",INDEX('[3]Výsledková listina'!$B:$T,MATCH($A39,'[3]Výsledková listina'!$C:$C,0),6))</f>
        <v>1100</v>
      </c>
      <c r="R39" s="5">
        <f>IF(ISNA(MATCH($A39,'[3]Výsledková listina'!$C:$C,0)),"",INDEX('[3]Výsledková listina'!$B:$T,MATCH($A39,'[3]Výsledková listina'!$C:$C,0),7))</f>
        <v>9</v>
      </c>
      <c r="S39" s="5">
        <f>IF(ISNA(MATCH($A39,'[3]Výsledková listina'!$L:$L,0)),"",INDEX('[3]Výsledková listina'!$B:$T,MATCH($A39,'[3]Výsledková listina'!$L:$L,0),15))</f>
        <v>0</v>
      </c>
      <c r="T39" s="5">
        <f>IF(ISNA(MATCH($A39,'[3]Výsledková listina'!$L:$L,0)),"",INDEX('[3]Výsledková listina'!$B:$T,MATCH($A39,'[3]Výsledková listina'!$L:$L,0),16))</f>
        <v>10.5</v>
      </c>
      <c r="U39" s="5">
        <f t="shared" si="2"/>
        <v>19440</v>
      </c>
      <c r="V39" s="5">
        <f t="shared" si="3"/>
        <v>56.5</v>
      </c>
      <c r="W39" s="5"/>
      <c r="X39" s="6">
        <v>36</v>
      </c>
    </row>
    <row r="40" spans="1:24" ht="25.5" customHeight="1">
      <c r="A40" s="7">
        <v>2576</v>
      </c>
      <c r="B40" s="8" t="s">
        <v>44</v>
      </c>
      <c r="C40" s="8" t="s">
        <v>108</v>
      </c>
      <c r="D40" s="9" t="s">
        <v>19</v>
      </c>
      <c r="E40" s="5">
        <f>IF(ISNA(MATCH($A40,'[1]Výsledková listina'!$C:$C,0)),"",INDEX('[1]Výsledková listina'!$B:$T,MATCH($A40,'[1]Výsledková listina'!$C:$C,0),6))</f>
        <v>320</v>
      </c>
      <c r="F40" s="5">
        <f>IF(ISNA(MATCH($A40,'[1]Výsledková listina'!$C:$C,0)),"",INDEX('[1]Výsledková listina'!$B:$T,MATCH($A40,'[1]Výsledková listina'!$C:$C,0),7))</f>
        <v>2</v>
      </c>
      <c r="G40" s="5">
        <f>IF(ISNA(MATCH($A40,'[1]Výsledková listina'!$L:$L,0)),"",INDEX('[1]Výsledková listina'!$B:$T,MATCH($A40,'[1]Výsledková listina'!$L:$L,0),15))</f>
        <v>2830</v>
      </c>
      <c r="H40" s="5">
        <f>IF(ISNA(MATCH($A40,'[1]Výsledková listina'!$L:$L,0)),"",INDEX('[1]Výsledková listina'!$B:$T,MATCH($A40,'[1]Výsledková listina'!$L:$L,0),16))</f>
        <v>4</v>
      </c>
      <c r="I40" s="5">
        <v>0</v>
      </c>
      <c r="J40" s="5">
        <v>14</v>
      </c>
      <c r="K40" s="5">
        <v>0</v>
      </c>
      <c r="L40" s="5">
        <v>14</v>
      </c>
      <c r="M40" s="5">
        <f>IF(ISNA(MATCH($A40,'[4]Výsledková listina'!$C:$C,0)),"",INDEX('[4]Výsledková listina'!$B:$T,MATCH($A40,'[4]Výsledková listina'!$C:$C,0),6))</f>
        <v>460</v>
      </c>
      <c r="N40" s="5">
        <f>IF(ISNA(MATCH($A40,'[4]Výsledková listina'!$C:$C,0)),"",INDEX('[4]Výsledková listina'!$B:$T,MATCH($A40,'[4]Výsledková listina'!$C:$C,0),7))</f>
        <v>6.5</v>
      </c>
      <c r="O40" s="5">
        <f>IF(ISNA(MATCH($A40,'[4]Výsledková listina'!$L:$L,0)),"",INDEX('[4]Výsledková listina'!$B:$T,MATCH($A40,'[4]Výsledková listina'!$L:$L,0),15))</f>
        <v>8680</v>
      </c>
      <c r="P40" s="5">
        <f>IF(ISNA(MATCH($A40,'[4]Výsledková listina'!$L:$L,0)),"",INDEX('[4]Výsledková listina'!$B:$T,MATCH($A40,'[4]Výsledková listina'!$L:$L,0),16))</f>
        <v>2</v>
      </c>
      <c r="Q40" s="5">
        <f>IF(ISNA(MATCH($A40,'[3]Výsledková listina'!$C:$C,0)),"",INDEX('[3]Výsledková listina'!$B:$T,MATCH($A40,'[3]Výsledková listina'!$C:$C,0),6))</f>
        <v>250</v>
      </c>
      <c r="R40" s="5">
        <f>IF(ISNA(MATCH($A40,'[3]Výsledková listina'!$C:$C,0)),"",INDEX('[3]Výsledková listina'!$B:$T,MATCH($A40,'[3]Výsledková listina'!$C:$C,0),7))</f>
        <v>10</v>
      </c>
      <c r="S40" s="5">
        <f>IF(ISNA(MATCH($A40,'[3]Výsledková listina'!$L:$L,0)),"",INDEX('[3]Výsledková listina'!$B:$T,MATCH($A40,'[3]Výsledková listina'!$L:$L,0),15))</f>
        <v>1300</v>
      </c>
      <c r="T40" s="5">
        <f>IF(ISNA(MATCH($A40,'[3]Výsledková listina'!$L:$L,0)),"",INDEX('[3]Výsledková listina'!$B:$T,MATCH($A40,'[3]Výsledková listina'!$L:$L,0),16))</f>
        <v>4</v>
      </c>
      <c r="U40" s="5">
        <f t="shared" si="2"/>
        <v>13840</v>
      </c>
      <c r="V40" s="5">
        <f t="shared" si="3"/>
        <v>56.5</v>
      </c>
      <c r="W40" s="5"/>
      <c r="X40" s="6">
        <v>37</v>
      </c>
    </row>
    <row r="41" spans="1:24" ht="25.5" customHeight="1">
      <c r="A41" s="7">
        <v>2529</v>
      </c>
      <c r="B41" s="8" t="s">
        <v>95</v>
      </c>
      <c r="C41" s="8" t="s">
        <v>108</v>
      </c>
      <c r="D41" s="9" t="s">
        <v>120</v>
      </c>
      <c r="E41" s="5">
        <f>IF(ISNA(MATCH($A41,'[1]Výsledková listina'!$C:$C,0)),"",INDEX('[1]Výsledková listina'!$B:$T,MATCH($A41,'[1]Výsledková listina'!$C:$C,0),6))</f>
        <v>170</v>
      </c>
      <c r="F41" s="5">
        <f>IF(ISNA(MATCH($A41,'[1]Výsledková listina'!$C:$C,0)),"",INDEX('[1]Výsledková listina'!$B:$T,MATCH($A41,'[1]Výsledková listina'!$C:$C,0),7))</f>
        <v>8</v>
      </c>
      <c r="G41" s="5">
        <f>IF(ISNA(MATCH($A41,'[1]Výsledková listina'!$L:$L,0)),"",INDEX('[1]Výsledková listina'!$B:$T,MATCH($A41,'[1]Výsledková listina'!$L:$L,0),15))</f>
        <v>1380</v>
      </c>
      <c r="H41" s="5">
        <f>IF(ISNA(MATCH($A41,'[1]Výsledková listina'!$L:$L,0)),"",INDEX('[1]Výsledková listina'!$B:$T,MATCH($A41,'[1]Výsledková listina'!$L:$L,0),16))</f>
        <v>8</v>
      </c>
      <c r="I41" s="5">
        <f>IF(ISNA(MATCH($A41,'[2]Výsledková listina'!$C:$C,0)),"",INDEX('[2]Výsledková listina'!$B:$T,MATCH($A41,'[2]Výsledková listina'!$C:$C,0),6))</f>
        <v>1640</v>
      </c>
      <c r="J41" s="5">
        <f>IF(ISNA(MATCH($A41,'[2]Výsledková listina'!$C:$C,0)),"",INDEX('[2]Výsledková listina'!$B:$T,MATCH($A41,'[2]Výsledková listina'!$C:$C,0),7))</f>
        <v>5</v>
      </c>
      <c r="K41" s="5">
        <f>IF(ISNA(MATCH($A41,'[2]Výsledková listina'!$L:$L,0)),"",INDEX('[2]Výsledková listina'!$B:$T,MATCH($A41,'[2]Výsledková listina'!$L:$L,0),15))</f>
        <v>4280</v>
      </c>
      <c r="L41" s="5">
        <f>IF(ISNA(MATCH($A41,'[2]Výsledková listina'!$L:$L,0)),"",INDEX('[2]Výsledková listina'!$B:$T,MATCH($A41,'[2]Výsledková listina'!$L:$L,0),16))</f>
        <v>10</v>
      </c>
      <c r="M41" s="5">
        <f>IF(ISNA(MATCH($A41,'[4]Výsledková listina'!$C:$C,0)),"",INDEX('[4]Výsledková listina'!$B:$T,MATCH($A41,'[4]Výsledková listina'!$C:$C,0),6))</f>
        <v>250</v>
      </c>
      <c r="N41" s="5">
        <f>IF(ISNA(MATCH($A41,'[4]Výsledková listina'!$C:$C,0)),"",INDEX('[4]Výsledková listina'!$B:$T,MATCH($A41,'[4]Výsledková listina'!$C:$C,0),7))</f>
        <v>7</v>
      </c>
      <c r="O41" s="5">
        <f>IF(ISNA(MATCH($A41,'[4]Výsledková listina'!$L:$L,0)),"",INDEX('[4]Výsledková listina'!$B:$T,MATCH($A41,'[4]Výsledková listina'!$L:$L,0),15))</f>
        <v>1250</v>
      </c>
      <c r="P41" s="5">
        <f>IF(ISNA(MATCH($A41,'[4]Výsledková listina'!$L:$L,0)),"",INDEX('[4]Výsledková listina'!$B:$T,MATCH($A41,'[4]Výsledková listina'!$L:$L,0),16))</f>
        <v>9</v>
      </c>
      <c r="Q41" s="5">
        <f>IF(ISNA(MATCH($A41,'[3]Výsledková listina'!$C:$C,0)),"",INDEX('[3]Výsledková listina'!$B:$T,MATCH($A41,'[3]Výsledková listina'!$C:$C,0),6))</f>
        <v>1800</v>
      </c>
      <c r="R41" s="5">
        <f>IF(ISNA(MATCH($A41,'[3]Výsledková listina'!$C:$C,0)),"",INDEX('[3]Výsledková listina'!$B:$T,MATCH($A41,'[3]Výsledková listina'!$C:$C,0),7))</f>
        <v>5</v>
      </c>
      <c r="S41" s="5">
        <f>IF(ISNA(MATCH($A41,'[3]Výsledková listina'!$L:$L,0)),"",INDEX('[3]Výsledková listina'!$B:$T,MATCH($A41,'[3]Výsledková listina'!$L:$L,0),15))</f>
        <v>3200</v>
      </c>
      <c r="T41" s="5">
        <f>IF(ISNA(MATCH($A41,'[3]Výsledková listina'!$L:$L,0)),"",INDEX('[3]Výsledková listina'!$B:$T,MATCH($A41,'[3]Výsledková listina'!$L:$L,0),16))</f>
        <v>5</v>
      </c>
      <c r="U41" s="5">
        <f t="shared" si="2"/>
        <v>13970</v>
      </c>
      <c r="V41" s="5">
        <f t="shared" si="3"/>
        <v>57</v>
      </c>
      <c r="W41" s="5"/>
      <c r="X41" s="6">
        <v>38</v>
      </c>
    </row>
    <row r="42" spans="1:24" ht="25.5" customHeight="1">
      <c r="A42" s="7">
        <v>2287</v>
      </c>
      <c r="B42" s="8" t="s">
        <v>64</v>
      </c>
      <c r="C42" s="8" t="s">
        <v>108</v>
      </c>
      <c r="D42" s="9" t="s">
        <v>20</v>
      </c>
      <c r="E42" s="5">
        <f>IF(ISNA(MATCH($A42,'[1]Výsledková listina'!$C:$C,0)),"",INDEX('[1]Výsledková listina'!$B:$T,MATCH($A42,'[1]Výsledková listina'!$C:$C,0),6))</f>
        <v>110</v>
      </c>
      <c r="F42" s="5">
        <f>IF(ISNA(MATCH($A42,'[1]Výsledková listina'!$C:$C,0)),"",INDEX('[1]Výsledková listina'!$B:$T,MATCH($A42,'[1]Výsledková listina'!$C:$C,0),7))</f>
        <v>9.5</v>
      </c>
      <c r="G42" s="5">
        <f>IF(ISNA(MATCH($A42,'[1]Výsledková listina'!$L:$L,0)),"",INDEX('[1]Výsledková listina'!$B:$T,MATCH($A42,'[1]Výsledková listina'!$L:$L,0),15))</f>
        <v>1790</v>
      </c>
      <c r="H42" s="5">
        <f>IF(ISNA(MATCH($A42,'[1]Výsledková listina'!$L:$L,0)),"",INDEX('[1]Výsledková listina'!$B:$T,MATCH($A42,'[1]Výsledková listina'!$L:$L,0),16))</f>
        <v>5.5</v>
      </c>
      <c r="I42" s="5">
        <f>IF(ISNA(MATCH($A42,'[2]Výsledková listina'!$C:$C,0)),"",INDEX('[2]Výsledková listina'!$B:$T,MATCH($A42,'[2]Výsledková listina'!$C:$C,0),6))</f>
        <v>300</v>
      </c>
      <c r="J42" s="5">
        <f>IF(ISNA(MATCH($A42,'[2]Výsledková listina'!$C:$C,0)),"",INDEX('[2]Výsledková listina'!$B:$T,MATCH($A42,'[2]Výsledková listina'!$C:$C,0),7))</f>
        <v>12</v>
      </c>
      <c r="K42" s="5">
        <f>IF(ISNA(MATCH($A42,'[2]Výsledková listina'!$L:$L,0)),"",INDEX('[2]Výsledková listina'!$B:$T,MATCH($A42,'[2]Výsledková listina'!$L:$L,0),15))</f>
        <v>7360</v>
      </c>
      <c r="L42" s="5">
        <f>IF(ISNA(MATCH($A42,'[2]Výsledková listina'!$L:$L,0)),"",INDEX('[2]Výsledková listina'!$B:$T,MATCH($A42,'[2]Výsledková listina'!$L:$L,0),16))</f>
        <v>3</v>
      </c>
      <c r="M42" s="5">
        <f>IF(ISNA(MATCH($A42,'[4]Výsledková listina'!$C:$C,0)),"",INDEX('[4]Výsledková listina'!$B:$T,MATCH($A42,'[4]Výsledková listina'!$C:$C,0),6))</f>
        <v>200</v>
      </c>
      <c r="N42" s="5">
        <f>IF(ISNA(MATCH($A42,'[4]Výsledková listina'!$C:$C,0)),"",INDEX('[4]Výsledková listina'!$B:$T,MATCH($A42,'[4]Výsledková listina'!$C:$C,0),7))</f>
        <v>8.5</v>
      </c>
      <c r="O42" s="5">
        <f>IF(ISNA(MATCH($A42,'[4]Výsledková listina'!$L:$L,0)),"",INDEX('[4]Výsledková listina'!$B:$T,MATCH($A42,'[4]Výsledková listina'!$L:$L,0),15))</f>
        <v>5850</v>
      </c>
      <c r="P42" s="5">
        <f>IF(ISNA(MATCH($A42,'[4]Výsledková listina'!$L:$L,0)),"",INDEX('[4]Výsledková listina'!$B:$T,MATCH($A42,'[4]Výsledková listina'!$L:$L,0),16))</f>
        <v>12</v>
      </c>
      <c r="Q42" s="5">
        <f>IF(ISNA(MATCH($A42,'[3]Výsledková listina'!$C:$C,0)),"",INDEX('[3]Výsledková listina'!$B:$T,MATCH($A42,'[3]Výsledková listina'!$C:$C,0),6))</f>
        <v>2600</v>
      </c>
      <c r="R42" s="5">
        <f>IF(ISNA(MATCH($A42,'[3]Výsledková listina'!$C:$C,0)),"",INDEX('[3]Výsledková listina'!$B:$T,MATCH($A42,'[3]Výsledková listina'!$C:$C,0),7))</f>
        <v>1</v>
      </c>
      <c r="S42" s="5">
        <f>IF(ISNA(MATCH($A42,'[3]Výsledková listina'!$L:$L,0)),"",INDEX('[3]Výsledková listina'!$B:$T,MATCH($A42,'[3]Výsledková listina'!$L:$L,0),15))</f>
        <v>2600</v>
      </c>
      <c r="T42" s="5">
        <f>IF(ISNA(MATCH($A42,'[3]Výsledková listina'!$L:$L,0)),"",INDEX('[3]Výsledková listina'!$B:$T,MATCH($A42,'[3]Výsledková listina'!$L:$L,0),16))</f>
        <v>6</v>
      </c>
      <c r="U42" s="5">
        <f t="shared" si="2"/>
        <v>20810</v>
      </c>
      <c r="V42" s="5">
        <f t="shared" si="3"/>
        <v>57.5</v>
      </c>
      <c r="W42" s="5"/>
      <c r="X42" s="6">
        <v>39</v>
      </c>
    </row>
    <row r="43" spans="1:24" ht="25.5" customHeight="1">
      <c r="A43" s="7">
        <v>2367</v>
      </c>
      <c r="B43" s="8" t="s">
        <v>70</v>
      </c>
      <c r="C43" s="8" t="s">
        <v>108</v>
      </c>
      <c r="D43" s="9" t="s">
        <v>111</v>
      </c>
      <c r="E43" s="5">
        <f>IF(ISNA(MATCH($A43,'[1]Výsledková listina'!$C:$C,0)),"",INDEX('[1]Výsledková listina'!$B:$T,MATCH($A43,'[1]Výsledková listina'!$C:$C,0),6))</f>
        <v>1700</v>
      </c>
      <c r="F43" s="5">
        <f>IF(ISNA(MATCH($A43,'[1]Výsledková listina'!$C:$C,0)),"",INDEX('[1]Výsledková listina'!$B:$T,MATCH($A43,'[1]Výsledková listina'!$C:$C,0),7))</f>
        <v>4</v>
      </c>
      <c r="G43" s="5">
        <f>IF(ISNA(MATCH($A43,'[1]Výsledková listina'!$L:$L,0)),"",INDEX('[1]Výsledková listina'!$B:$T,MATCH($A43,'[1]Výsledková listina'!$L:$L,0),15))</f>
        <v>4560</v>
      </c>
      <c r="H43" s="5">
        <f>IF(ISNA(MATCH($A43,'[1]Výsledková listina'!$L:$L,0)),"",INDEX('[1]Výsledková listina'!$B:$T,MATCH($A43,'[1]Výsledková listina'!$L:$L,0),16))</f>
        <v>4</v>
      </c>
      <c r="I43" s="5">
        <f>IF(ISNA(MATCH($A43,'[2]Výsledková listina'!$C:$C,0)),"",INDEX('[2]Výsledková listina'!$B:$T,MATCH($A43,'[2]Výsledková listina'!$C:$C,0),6))</f>
        <v>880</v>
      </c>
      <c r="J43" s="5">
        <f>IF(ISNA(MATCH($A43,'[2]Výsledková listina'!$C:$C,0)),"",INDEX('[2]Výsledková listina'!$B:$T,MATCH($A43,'[2]Výsledková listina'!$C:$C,0),7))</f>
        <v>8</v>
      </c>
      <c r="K43" s="5">
        <f>IF(ISNA(MATCH($A43,'[2]Výsledková listina'!$L:$L,0)),"",INDEX('[2]Výsledková listina'!$B:$T,MATCH($A43,'[2]Výsledková listina'!$L:$L,0),15))</f>
        <v>2100</v>
      </c>
      <c r="L43" s="5">
        <f>IF(ISNA(MATCH($A43,'[2]Výsledková listina'!$L:$L,0)),"",INDEX('[2]Výsledková listina'!$B:$T,MATCH($A43,'[2]Výsledková listina'!$L:$L,0),16))</f>
        <v>9</v>
      </c>
      <c r="M43" s="5">
        <f>IF(ISNA(MATCH($A43,'[4]Výsledková listina'!$C:$C,0)),"",INDEX('[4]Výsledková listina'!$B:$T,MATCH($A43,'[4]Výsledková listina'!$C:$C,0),6))</f>
        <v>560</v>
      </c>
      <c r="N43" s="5">
        <f>IF(ISNA(MATCH($A43,'[4]Výsledková listina'!$C:$C,0)),"",INDEX('[4]Výsledková listina'!$B:$T,MATCH($A43,'[4]Výsledková listina'!$C:$C,0),7))</f>
        <v>11</v>
      </c>
      <c r="O43" s="5">
        <f>IF(ISNA(MATCH($A43,'[4]Výsledková listina'!$L:$L,0)),"",INDEX('[4]Výsledková listina'!$B:$T,MATCH($A43,'[4]Výsledková listina'!$L:$L,0),15))</f>
        <v>6150</v>
      </c>
      <c r="P43" s="5">
        <f>IF(ISNA(MATCH($A43,'[4]Výsledková listina'!$L:$L,0)),"",INDEX('[4]Výsledková listina'!$B:$T,MATCH($A43,'[4]Výsledková listina'!$L:$L,0),16))</f>
        <v>11</v>
      </c>
      <c r="Q43" s="5">
        <f>IF(ISNA(MATCH($A43,'[3]Výsledková listina'!$C:$C,0)),"",INDEX('[3]Výsledková listina'!$B:$T,MATCH($A43,'[3]Výsledková listina'!$C:$C,0),6))</f>
        <v>1550</v>
      </c>
      <c r="R43" s="5">
        <f>IF(ISNA(MATCH($A43,'[3]Výsledková listina'!$C:$C,0)),"",INDEX('[3]Výsledková listina'!$B:$T,MATCH($A43,'[3]Výsledková listina'!$C:$C,0),7))</f>
        <v>5</v>
      </c>
      <c r="S43" s="5">
        <f>IF(ISNA(MATCH($A43,'[3]Výsledková listina'!$L:$L,0)),"",INDEX('[3]Výsledková listina'!$B:$T,MATCH($A43,'[3]Výsledková listina'!$L:$L,0),15))</f>
        <v>2650</v>
      </c>
      <c r="T43" s="5">
        <f>IF(ISNA(MATCH($A43,'[3]Výsledková listina'!$L:$L,0)),"",INDEX('[3]Výsledková listina'!$B:$T,MATCH($A43,'[3]Výsledková listina'!$L:$L,0),16))</f>
        <v>6</v>
      </c>
      <c r="U43" s="5">
        <f t="shared" si="2"/>
        <v>20150</v>
      </c>
      <c r="V43" s="5">
        <f t="shared" si="3"/>
        <v>58</v>
      </c>
      <c r="W43" s="5"/>
      <c r="X43" s="6">
        <v>40</v>
      </c>
    </row>
    <row r="44" spans="1:24" ht="25.5" customHeight="1">
      <c r="A44" s="7">
        <v>1129</v>
      </c>
      <c r="B44" s="8" t="s">
        <v>69</v>
      </c>
      <c r="C44" s="8" t="s">
        <v>108</v>
      </c>
      <c r="D44" s="9" t="s">
        <v>111</v>
      </c>
      <c r="E44" s="5">
        <f>IF(ISNA(MATCH($A44,'[1]Výsledková listina'!$C:$C,0)),"",INDEX('[1]Výsledková listina'!$B:$T,MATCH($A44,'[1]Výsledková listina'!$C:$C,0),6))</f>
        <v>230</v>
      </c>
      <c r="F44" s="5">
        <f>IF(ISNA(MATCH($A44,'[1]Výsledková listina'!$C:$C,0)),"",INDEX('[1]Výsledková listina'!$B:$T,MATCH($A44,'[1]Výsledková listina'!$C:$C,0),7))</f>
        <v>3</v>
      </c>
      <c r="G44" s="5">
        <f>IF(ISNA(MATCH($A44,'[1]Výsledková listina'!$L:$L,0)),"",INDEX('[1]Výsledková listina'!$B:$T,MATCH($A44,'[1]Výsledková listina'!$L:$L,0),15))</f>
        <v>270</v>
      </c>
      <c r="H44" s="5">
        <f>IF(ISNA(MATCH($A44,'[1]Výsledková listina'!$L:$L,0)),"",INDEX('[1]Výsledková listina'!$B:$T,MATCH($A44,'[1]Výsledková listina'!$L:$L,0),16))</f>
        <v>12</v>
      </c>
      <c r="I44" s="5">
        <f>IF(ISNA(MATCH($A44,'[2]Výsledková listina'!$C:$C,0)),"",INDEX('[2]Výsledková listina'!$B:$T,MATCH($A44,'[2]Výsledková listina'!$C:$C,0),6))</f>
        <v>0</v>
      </c>
      <c r="J44" s="5">
        <f>IF(ISNA(MATCH($A44,'[2]Výsledková listina'!$C:$C,0)),"",INDEX('[2]Výsledková listina'!$B:$T,MATCH($A44,'[2]Výsledková listina'!$C:$C,0),7))</f>
        <v>11.5</v>
      </c>
      <c r="K44" s="5">
        <f>IF(ISNA(MATCH($A44,'[2]Výsledková listina'!$L:$L,0)),"",INDEX('[2]Výsledková listina'!$B:$T,MATCH($A44,'[2]Výsledková listina'!$L:$L,0),15))</f>
        <v>1940</v>
      </c>
      <c r="L44" s="5">
        <f>IF(ISNA(MATCH($A44,'[2]Výsledková listina'!$L:$L,0)),"",INDEX('[2]Výsledková listina'!$B:$T,MATCH($A44,'[2]Výsledková listina'!$L:$L,0),16))</f>
        <v>9</v>
      </c>
      <c r="M44" s="5">
        <f>IF(ISNA(MATCH($A44,'[4]Výsledková listina'!$C:$C,0)),"",INDEX('[4]Výsledková listina'!$B:$T,MATCH($A44,'[4]Výsledková listina'!$C:$C,0),6))</f>
        <v>400</v>
      </c>
      <c r="N44" s="5">
        <f>IF(ISNA(MATCH($A44,'[4]Výsledková listina'!$C:$C,0)),"",INDEX('[4]Výsledková listina'!$B:$T,MATCH($A44,'[4]Výsledková listina'!$C:$C,0),7))</f>
        <v>7</v>
      </c>
      <c r="O44" s="5">
        <f>IF(ISNA(MATCH($A44,'[4]Výsledková listina'!$L:$L,0)),"",INDEX('[4]Výsledková listina'!$B:$T,MATCH($A44,'[4]Výsledková listina'!$L:$L,0),15))</f>
        <v>1200</v>
      </c>
      <c r="P44" s="5">
        <f>IF(ISNA(MATCH($A44,'[4]Výsledková listina'!$L:$L,0)),"",INDEX('[4]Výsledková listina'!$B:$T,MATCH($A44,'[4]Výsledková listina'!$L:$L,0),16))</f>
        <v>12</v>
      </c>
      <c r="Q44" s="5">
        <f>IF(ISNA(MATCH($A44,'[3]Výsledková listina'!$C:$C,0)),"",INDEX('[3]Výsledková listina'!$B:$T,MATCH($A44,'[3]Výsledková listina'!$C:$C,0),6))</f>
        <v>2240</v>
      </c>
      <c r="R44" s="5">
        <f>IF(ISNA(MATCH($A44,'[3]Výsledková listina'!$C:$C,0)),"",INDEX('[3]Výsledková listina'!$B:$T,MATCH($A44,'[3]Výsledková listina'!$C:$C,0),7))</f>
        <v>2</v>
      </c>
      <c r="S44" s="5">
        <f>IF(ISNA(MATCH($A44,'[3]Výsledková listina'!$L:$L,0)),"",INDEX('[3]Výsledková listina'!$B:$T,MATCH($A44,'[3]Výsledková listina'!$L:$L,0),15))</f>
        <v>1340</v>
      </c>
      <c r="T44" s="5">
        <f>IF(ISNA(MATCH($A44,'[3]Výsledková listina'!$L:$L,0)),"",INDEX('[3]Výsledková listina'!$B:$T,MATCH($A44,'[3]Výsledková listina'!$L:$L,0),16))</f>
        <v>3</v>
      </c>
      <c r="U44" s="5">
        <f t="shared" si="2"/>
        <v>7620</v>
      </c>
      <c r="V44" s="5">
        <f t="shared" si="3"/>
        <v>59.5</v>
      </c>
      <c r="W44" s="5"/>
      <c r="X44" s="6">
        <v>41</v>
      </c>
    </row>
    <row r="45" spans="1:24" ht="25.5" customHeight="1">
      <c r="A45" s="7">
        <v>2301</v>
      </c>
      <c r="B45" s="8" t="s">
        <v>66</v>
      </c>
      <c r="C45" s="8" t="s">
        <v>108</v>
      </c>
      <c r="D45" s="9" t="s">
        <v>26</v>
      </c>
      <c r="E45" s="5">
        <f>IF(ISNA(MATCH($A45,'[1]Výsledková listina'!$C:$C,0)),"",INDEX('[1]Výsledková listina'!$B:$T,MATCH($A45,'[1]Výsledková listina'!$C:$C,0),6))</f>
        <v>700</v>
      </c>
      <c r="F45" s="5">
        <f>IF(ISNA(MATCH($A45,'[1]Výsledková listina'!$C:$C,0)),"",INDEX('[1]Výsledková listina'!$B:$T,MATCH($A45,'[1]Výsledková listina'!$C:$C,0),7))</f>
        <v>5</v>
      </c>
      <c r="G45" s="5">
        <f>IF(ISNA(MATCH($A45,'[1]Výsledková listina'!$L:$L,0)),"",INDEX('[1]Výsledková listina'!$B:$T,MATCH($A45,'[1]Výsledková listina'!$L:$L,0),15))</f>
        <v>2750</v>
      </c>
      <c r="H45" s="5">
        <f>IF(ISNA(MATCH($A45,'[1]Výsledková listina'!$L:$L,0)),"",INDEX('[1]Výsledková listina'!$B:$T,MATCH($A45,'[1]Výsledková listina'!$L:$L,0),16))</f>
        <v>5</v>
      </c>
      <c r="I45" s="5">
        <v>0</v>
      </c>
      <c r="J45" s="5">
        <v>14</v>
      </c>
      <c r="K45" s="5">
        <v>0</v>
      </c>
      <c r="L45" s="5">
        <v>14</v>
      </c>
      <c r="M45" s="5">
        <f>IF(ISNA(MATCH($A45,'[4]Výsledková listina'!$C:$C,0)),"",INDEX('[4]Výsledková listina'!$B:$T,MATCH($A45,'[4]Výsledková listina'!$C:$C,0),6))</f>
        <v>1160</v>
      </c>
      <c r="N45" s="5">
        <f>IF(ISNA(MATCH($A45,'[4]Výsledková listina'!$C:$C,0)),"",INDEX('[4]Výsledková listina'!$B:$T,MATCH($A45,'[4]Výsledková listina'!$C:$C,0),7))</f>
        <v>7</v>
      </c>
      <c r="O45" s="5">
        <f>IF(ISNA(MATCH($A45,'[4]Výsledková listina'!$L:$L,0)),"",INDEX('[4]Výsledková listina'!$B:$T,MATCH($A45,'[4]Výsledková listina'!$L:$L,0),15))</f>
        <v>6600</v>
      </c>
      <c r="P45" s="5">
        <f>IF(ISNA(MATCH($A45,'[4]Výsledková listina'!$L:$L,0)),"",INDEX('[4]Výsledková listina'!$B:$T,MATCH($A45,'[4]Výsledková listina'!$L:$L,0),16))</f>
        <v>10</v>
      </c>
      <c r="Q45" s="5">
        <f>IF(ISNA(MATCH($A45,'[3]Výsledková listina'!$C:$C,0)),"",INDEX('[3]Výsledková listina'!$B:$T,MATCH($A45,'[3]Výsledková listina'!$C:$C,0),6))</f>
        <v>5120</v>
      </c>
      <c r="R45" s="5">
        <f>IF(ISNA(MATCH($A45,'[3]Výsledková listina'!$C:$C,0)),"",INDEX('[3]Výsledková listina'!$B:$T,MATCH($A45,'[3]Výsledková listina'!$C:$C,0),7))</f>
        <v>2</v>
      </c>
      <c r="S45" s="5">
        <f>IF(ISNA(MATCH($A45,'[3]Výsledková listina'!$L:$L,0)),"",INDEX('[3]Výsledková listina'!$B:$T,MATCH($A45,'[3]Výsledková listina'!$L:$L,0),15))</f>
        <v>1880</v>
      </c>
      <c r="T45" s="5">
        <f>IF(ISNA(MATCH($A45,'[3]Výsledková listina'!$L:$L,0)),"",INDEX('[3]Výsledková listina'!$B:$T,MATCH($A45,'[3]Výsledková listina'!$L:$L,0),16))</f>
        <v>3</v>
      </c>
      <c r="U45" s="5">
        <f t="shared" si="2"/>
        <v>18210</v>
      </c>
      <c r="V45" s="5">
        <f t="shared" si="3"/>
        <v>60</v>
      </c>
      <c r="W45" s="5"/>
      <c r="X45" s="6">
        <v>42</v>
      </c>
    </row>
    <row r="46" spans="1:24" ht="25.5" customHeight="1">
      <c r="A46" s="7">
        <v>2302</v>
      </c>
      <c r="B46" s="8" t="s">
        <v>65</v>
      </c>
      <c r="C46" s="8" t="s">
        <v>108</v>
      </c>
      <c r="D46" s="9" t="s">
        <v>26</v>
      </c>
      <c r="E46" s="5">
        <f>IF(ISNA(MATCH($A46,'[1]Výsledková listina'!$C:$C,0)),"",INDEX('[1]Výsledková listina'!$B:$T,MATCH($A46,'[1]Výsledková listina'!$C:$C,0),6))</f>
        <v>320</v>
      </c>
      <c r="F46" s="5">
        <f>IF(ISNA(MATCH($A46,'[1]Výsledková listina'!$C:$C,0)),"",INDEX('[1]Výsledková listina'!$B:$T,MATCH($A46,'[1]Výsledková listina'!$C:$C,0),7))</f>
        <v>10</v>
      </c>
      <c r="G46" s="5">
        <f>IF(ISNA(MATCH($A46,'[1]Výsledková listina'!$L:$L,0)),"",INDEX('[1]Výsledková listina'!$B:$T,MATCH($A46,'[1]Výsledková listina'!$L:$L,0),15))</f>
        <v>230</v>
      </c>
      <c r="H46" s="5">
        <f>IF(ISNA(MATCH($A46,'[1]Výsledková listina'!$L:$L,0)),"",INDEX('[1]Výsledková listina'!$B:$T,MATCH($A46,'[1]Výsledková listina'!$L:$L,0),16))</f>
        <v>11</v>
      </c>
      <c r="I46" s="5">
        <v>0</v>
      </c>
      <c r="J46" s="5">
        <v>14</v>
      </c>
      <c r="K46" s="5">
        <v>0</v>
      </c>
      <c r="L46" s="5">
        <v>14</v>
      </c>
      <c r="M46" s="5">
        <f>IF(ISNA(MATCH($A46,'[4]Výsledková listina'!$C:$C,0)),"",INDEX('[4]Výsledková listina'!$B:$T,MATCH($A46,'[4]Výsledková listina'!$C:$C,0),6))</f>
        <v>450</v>
      </c>
      <c r="N46" s="5">
        <f>IF(ISNA(MATCH($A46,'[4]Výsledková listina'!$C:$C,0)),"",INDEX('[4]Výsledková listina'!$B:$T,MATCH($A46,'[4]Výsledková listina'!$C:$C,0),7))</f>
        <v>5.5</v>
      </c>
      <c r="O46" s="5">
        <f>IF(ISNA(MATCH($A46,'[4]Výsledková listina'!$L:$L,0)),"",INDEX('[4]Výsledková listina'!$B:$T,MATCH($A46,'[4]Výsledková listina'!$L:$L,0),15))</f>
        <v>3550</v>
      </c>
      <c r="P46" s="5">
        <f>IF(ISNA(MATCH($A46,'[4]Výsledková listina'!$L:$L,0)),"",INDEX('[4]Výsledková listina'!$B:$T,MATCH($A46,'[4]Výsledková listina'!$L:$L,0),16))</f>
        <v>6</v>
      </c>
      <c r="Q46" s="5">
        <f>IF(ISNA(MATCH($A46,'[3]Výsledková listina'!$C:$C,0)),"",INDEX('[3]Výsledková listina'!$B:$T,MATCH($A46,'[3]Výsledková listina'!$C:$C,0),6))</f>
        <v>7000</v>
      </c>
      <c r="R46" s="5">
        <f>IF(ISNA(MATCH($A46,'[3]Výsledková listina'!$C:$C,0)),"",INDEX('[3]Výsledková listina'!$B:$T,MATCH($A46,'[3]Výsledková listina'!$C:$C,0),7))</f>
        <v>1</v>
      </c>
      <c r="S46" s="5">
        <f>IF(ISNA(MATCH($A46,'[3]Výsledková listina'!$L:$L,0)),"",INDEX('[3]Výsledková listina'!$B:$T,MATCH($A46,'[3]Výsledková listina'!$L:$L,0),15))</f>
        <v>5650</v>
      </c>
      <c r="T46" s="5">
        <f>IF(ISNA(MATCH($A46,'[3]Výsledková listina'!$L:$L,0)),"",INDEX('[3]Výsledková listina'!$B:$T,MATCH($A46,'[3]Výsledková listina'!$L:$L,0),16))</f>
        <v>2</v>
      </c>
      <c r="U46" s="5">
        <f t="shared" si="2"/>
        <v>17200</v>
      </c>
      <c r="V46" s="5">
        <f t="shared" si="3"/>
        <v>63.5</v>
      </c>
      <c r="W46" s="5"/>
      <c r="X46" s="6">
        <v>43</v>
      </c>
    </row>
    <row r="47" spans="1:24" ht="25.5" customHeight="1">
      <c r="A47" s="7">
        <v>2043</v>
      </c>
      <c r="B47" s="8" t="s">
        <v>74</v>
      </c>
      <c r="C47" s="8" t="s">
        <v>108</v>
      </c>
      <c r="D47" s="9" t="s">
        <v>136</v>
      </c>
      <c r="E47" s="5">
        <f>IF(ISNA(MATCH($A47,'[1]Výsledková listina'!$C:$C,0)),"",INDEX('[1]Výsledková listina'!$B:$T,MATCH($A47,'[1]Výsledková listina'!$C:$C,0),6))</f>
        <v>110</v>
      </c>
      <c r="F47" s="5">
        <f>IF(ISNA(MATCH($A47,'[1]Výsledková listina'!$C:$C,0)),"",INDEX('[1]Výsledková listina'!$B:$T,MATCH($A47,'[1]Výsledková listina'!$C:$C,0),7))</f>
        <v>9.5</v>
      </c>
      <c r="G47" s="5">
        <f>IF(ISNA(MATCH($A47,'[1]Výsledková listina'!$L:$L,0)),"",INDEX('[1]Výsledková listina'!$B:$T,MATCH($A47,'[1]Výsledková listina'!$L:$L,0),15))</f>
        <v>2090</v>
      </c>
      <c r="H47" s="5">
        <f>IF(ISNA(MATCH($A47,'[1]Výsledková listina'!$L:$L,0)),"",INDEX('[1]Výsledková listina'!$B:$T,MATCH($A47,'[1]Výsledková listina'!$L:$L,0),16))</f>
        <v>4</v>
      </c>
      <c r="I47" s="5">
        <f>IF(ISNA(MATCH($A47,'[2]Výsledková listina'!$C:$C,0)),"",INDEX('[2]Výsledková listina'!$B:$T,MATCH($A47,'[2]Výsledková listina'!$C:$C,0),6))</f>
        <v>6180</v>
      </c>
      <c r="J47" s="5">
        <f>IF(ISNA(MATCH($A47,'[2]Výsledková listina'!$C:$C,0)),"",INDEX('[2]Výsledková listina'!$B:$T,MATCH($A47,'[2]Výsledková listina'!$C:$C,0),7))</f>
        <v>2</v>
      </c>
      <c r="K47" s="5">
        <f>IF(ISNA(MATCH($A47,'[2]Výsledková listina'!$L:$L,0)),"",INDEX('[2]Výsledková listina'!$B:$T,MATCH($A47,'[2]Výsledková listina'!$L:$L,0),15))</f>
        <v>760</v>
      </c>
      <c r="L47" s="5">
        <f>IF(ISNA(MATCH($A47,'[2]Výsledková listina'!$L:$L,0)),"",INDEX('[2]Výsledková listina'!$B:$T,MATCH($A47,'[2]Výsledková listina'!$L:$L,0),16))</f>
        <v>9</v>
      </c>
      <c r="M47" s="5">
        <f>IF(ISNA(MATCH($A47,'[4]Výsledková listina'!$C:$C,0)),"",INDEX('[4]Výsledková listina'!$B:$T,MATCH($A47,'[4]Výsledková listina'!$C:$C,0),6))</f>
        <v>2820</v>
      </c>
      <c r="N47" s="5">
        <f>IF(ISNA(MATCH($A47,'[4]Výsledková listina'!$C:$C,0)),"",INDEX('[4]Výsledková listina'!$B:$T,MATCH($A47,'[4]Výsledková listina'!$C:$C,0),7))</f>
        <v>4</v>
      </c>
      <c r="O47" s="5">
        <f>IF(ISNA(MATCH($A47,'[4]Výsledková listina'!$L:$L,0)),"",INDEX('[4]Výsledková listina'!$B:$T,MATCH($A47,'[4]Výsledková listina'!$L:$L,0),15))</f>
        <v>3450</v>
      </c>
      <c r="P47" s="5">
        <f>IF(ISNA(MATCH($A47,'[4]Výsledková listina'!$L:$L,0)),"",INDEX('[4]Výsledková listina'!$B:$T,MATCH($A47,'[4]Výsledková listina'!$L:$L,0),16))</f>
        <v>7</v>
      </c>
      <c r="Q47" s="5">
        <v>0</v>
      </c>
      <c r="R47" s="5">
        <v>14</v>
      </c>
      <c r="S47" s="5">
        <v>0</v>
      </c>
      <c r="T47" s="5">
        <v>14</v>
      </c>
      <c r="U47" s="5">
        <f t="shared" si="2"/>
        <v>15410</v>
      </c>
      <c r="V47" s="5">
        <f t="shared" si="3"/>
        <v>63.5</v>
      </c>
      <c r="W47" s="5"/>
      <c r="X47" s="6">
        <v>44</v>
      </c>
    </row>
    <row r="48" spans="1:24" ht="25.5" customHeight="1">
      <c r="A48" s="7">
        <v>2389</v>
      </c>
      <c r="B48" s="8" t="s">
        <v>107</v>
      </c>
      <c r="C48" s="8" t="s">
        <v>108</v>
      </c>
      <c r="D48" s="9" t="s">
        <v>27</v>
      </c>
      <c r="E48" s="5">
        <f>IF(ISNA(MATCH($A48,'[1]Výsledková listina'!$C:$C,0)),"",INDEX('[1]Výsledková listina'!$B:$T,MATCH($A48,'[1]Výsledková listina'!$C:$C,0),6))</f>
        <v>0</v>
      </c>
      <c r="F48" s="5">
        <f>IF(ISNA(MATCH($A48,'[1]Výsledková listina'!$C:$C,0)),"",INDEX('[1]Výsledková listina'!$B:$T,MATCH($A48,'[1]Výsledková listina'!$C:$C,0),7))</f>
        <v>11</v>
      </c>
      <c r="G48" s="5">
        <f>IF(ISNA(MATCH($A48,'[1]Výsledková listina'!$L:$L,0)),"",INDEX('[1]Výsledková listina'!$B:$T,MATCH($A48,'[1]Výsledková listina'!$L:$L,0),15))</f>
        <v>550</v>
      </c>
      <c r="H48" s="5">
        <f>IF(ISNA(MATCH($A48,'[1]Výsledková listina'!$L:$L,0)),"",INDEX('[1]Výsledková listina'!$B:$T,MATCH($A48,'[1]Výsledková listina'!$L:$L,0),16))</f>
        <v>11</v>
      </c>
      <c r="I48" s="5">
        <f>IF(ISNA(MATCH($A48,'[2]Výsledková listina'!$C:$C,0)),"",INDEX('[2]Výsledková listina'!$B:$T,MATCH($A48,'[2]Výsledková listina'!$C:$C,0),6))</f>
        <v>620</v>
      </c>
      <c r="J48" s="5">
        <f>IF(ISNA(MATCH($A48,'[2]Výsledková listina'!$C:$C,0)),"",INDEX('[2]Výsledková listina'!$B:$T,MATCH($A48,'[2]Výsledková listina'!$C:$C,0),7))</f>
        <v>11</v>
      </c>
      <c r="K48" s="5">
        <f>IF(ISNA(MATCH($A48,'[2]Výsledková listina'!$L:$L,0)),"",INDEX('[2]Výsledková listina'!$B:$T,MATCH($A48,'[2]Výsledková listina'!$L:$L,0),15))</f>
        <v>5380</v>
      </c>
      <c r="L48" s="5">
        <f>IF(ISNA(MATCH($A48,'[2]Výsledková listina'!$L:$L,0)),"",INDEX('[2]Výsledková listina'!$B:$T,MATCH($A48,'[2]Výsledková listina'!$L:$L,0),16))</f>
        <v>2</v>
      </c>
      <c r="M48" s="5">
        <f>IF(ISNA(MATCH($A48,'[4]Výsledková listina'!$C:$C,0)),"",INDEX('[4]Výsledková listina'!$B:$T,MATCH($A48,'[4]Výsledková listina'!$C:$C,0),6))</f>
        <v>780</v>
      </c>
      <c r="N48" s="5">
        <f>IF(ISNA(MATCH($A48,'[4]Výsledková listina'!$C:$C,0)),"",INDEX('[4]Výsledková listina'!$B:$T,MATCH($A48,'[4]Výsledková listina'!$C:$C,0),7))</f>
        <v>8</v>
      </c>
      <c r="O48" s="5">
        <f>IF(ISNA(MATCH($A48,'[4]Výsledková listina'!$L:$L,0)),"",INDEX('[4]Výsledková listina'!$B:$T,MATCH($A48,'[4]Výsledková listina'!$L:$L,0),15))</f>
        <v>3480</v>
      </c>
      <c r="P48" s="5">
        <f>IF(ISNA(MATCH($A48,'[4]Výsledková listina'!$L:$L,0)),"",INDEX('[4]Výsledková listina'!$B:$T,MATCH($A48,'[4]Výsledková listina'!$L:$L,0),16))</f>
        <v>5</v>
      </c>
      <c r="Q48" s="5">
        <f>IF(ISNA(MATCH($A48,'[3]Výsledková listina'!$C:$C,0)),"",INDEX('[3]Výsledková listina'!$B:$T,MATCH($A48,'[3]Výsledková listina'!$C:$C,0),6))</f>
        <v>1550</v>
      </c>
      <c r="R48" s="5">
        <f>IF(ISNA(MATCH($A48,'[3]Výsledková listina'!$C:$C,0)),"",INDEX('[3]Výsledková listina'!$B:$T,MATCH($A48,'[3]Výsledková listina'!$C:$C,0),7))</f>
        <v>6.5</v>
      </c>
      <c r="S48" s="5">
        <f>IF(ISNA(MATCH($A48,'[3]Výsledková listina'!$L:$L,0)),"",INDEX('[3]Výsledková listina'!$B:$T,MATCH($A48,'[3]Výsledková listina'!$L:$L,0),15))</f>
        <v>0</v>
      </c>
      <c r="T48" s="5">
        <f>IF(ISNA(MATCH($A48,'[3]Výsledková listina'!$L:$L,0)),"",INDEX('[3]Výsledková listina'!$B:$T,MATCH($A48,'[3]Výsledková listina'!$L:$L,0),16))</f>
        <v>9</v>
      </c>
      <c r="U48" s="5">
        <f t="shared" si="2"/>
        <v>12360</v>
      </c>
      <c r="V48" s="5">
        <f t="shared" si="3"/>
        <v>63.5</v>
      </c>
      <c r="W48" s="5"/>
      <c r="X48" s="6">
        <v>45</v>
      </c>
    </row>
    <row r="49" spans="1:24" ht="25.5" customHeight="1">
      <c r="A49" s="7">
        <v>345</v>
      </c>
      <c r="B49" s="8" t="s">
        <v>106</v>
      </c>
      <c r="C49" s="8" t="s">
        <v>108</v>
      </c>
      <c r="D49" s="9" t="s">
        <v>27</v>
      </c>
      <c r="E49" s="5">
        <f>IF(ISNA(MATCH($A49,'[1]Výsledková listina'!$C:$C,0)),"",INDEX('[1]Výsledková listina'!$B:$T,MATCH($A49,'[1]Výsledková listina'!$C:$C,0),6))</f>
        <v>0</v>
      </c>
      <c r="F49" s="5">
        <f>IF(ISNA(MATCH($A49,'[1]Výsledková listina'!$C:$C,0)),"",INDEX('[1]Výsledková listina'!$B:$T,MATCH($A49,'[1]Výsledková listina'!$C:$C,0),7))</f>
        <v>10</v>
      </c>
      <c r="G49" s="5">
        <f>IF(ISNA(MATCH($A49,'[1]Výsledková listina'!$L:$L,0)),"",INDEX('[1]Výsledková listina'!$B:$T,MATCH($A49,'[1]Výsledková listina'!$L:$L,0),15))</f>
        <v>1030</v>
      </c>
      <c r="H49" s="5">
        <f>IF(ISNA(MATCH($A49,'[1]Výsledková listina'!$L:$L,0)),"",INDEX('[1]Výsledková listina'!$B:$T,MATCH($A49,'[1]Výsledková listina'!$L:$L,0),16))</f>
        <v>9</v>
      </c>
      <c r="I49" s="5">
        <f>IF(ISNA(MATCH($A49,'[2]Výsledková listina'!$C:$C,0)),"",INDEX('[2]Výsledková listina'!$B:$T,MATCH($A49,'[2]Výsledková listina'!$C:$C,0),6))</f>
        <v>3540</v>
      </c>
      <c r="J49" s="5">
        <f>IF(ISNA(MATCH($A49,'[2]Výsledková listina'!$C:$C,0)),"",INDEX('[2]Výsledková listina'!$B:$T,MATCH($A49,'[2]Výsledková listina'!$C:$C,0),7))</f>
        <v>5</v>
      </c>
      <c r="K49" s="5">
        <f>IF(ISNA(MATCH($A49,'[2]Výsledková listina'!$L:$L,0)),"",INDEX('[2]Výsledková listina'!$B:$T,MATCH($A49,'[2]Výsledková listina'!$L:$L,0),15))</f>
        <v>4780</v>
      </c>
      <c r="L49" s="5">
        <f>IF(ISNA(MATCH($A49,'[2]Výsledková listina'!$L:$L,0)),"",INDEX('[2]Výsledková listina'!$B:$T,MATCH($A49,'[2]Výsledková listina'!$L:$L,0),16))</f>
        <v>9</v>
      </c>
      <c r="M49" s="5">
        <f>IF(ISNA(MATCH($A49,'[4]Výsledková listina'!$C:$C,0)),"",INDEX('[4]Výsledková listina'!$B:$T,MATCH($A49,'[4]Výsledková listina'!$C:$C,0),6))</f>
        <v>480</v>
      </c>
      <c r="N49" s="5">
        <f>IF(ISNA(MATCH($A49,'[4]Výsledková listina'!$C:$C,0)),"",INDEX('[4]Výsledková listina'!$B:$T,MATCH($A49,'[4]Výsledková listina'!$C:$C,0),7))</f>
        <v>6</v>
      </c>
      <c r="O49" s="5">
        <f>IF(ISNA(MATCH($A49,'[4]Výsledková listina'!$L:$L,0)),"",INDEX('[4]Výsledková listina'!$B:$T,MATCH($A49,'[4]Výsledková listina'!$L:$L,0),15))</f>
        <v>1400</v>
      </c>
      <c r="P49" s="5">
        <f>IF(ISNA(MATCH($A49,'[4]Výsledková listina'!$L:$L,0)),"",INDEX('[4]Výsledková listina'!$B:$T,MATCH($A49,'[4]Výsledková listina'!$L:$L,0),16))</f>
        <v>10</v>
      </c>
      <c r="Q49" s="5">
        <f>IF(ISNA(MATCH($A49,'[3]Výsledková listina'!$C:$C,0)),"",INDEX('[3]Výsledková listina'!$B:$T,MATCH($A49,'[3]Výsledková listina'!$C:$C,0),6))</f>
        <v>2050</v>
      </c>
      <c r="R49" s="5">
        <f>IF(ISNA(MATCH($A49,'[3]Výsledková listina'!$C:$C,0)),"",INDEX('[3]Výsledková listina'!$B:$T,MATCH($A49,'[3]Výsledková listina'!$C:$C,0),7))</f>
        <v>9</v>
      </c>
      <c r="S49" s="5">
        <f>IF(ISNA(MATCH($A49,'[3]Výsledková listina'!$L:$L,0)),"",INDEX('[3]Výsledková listina'!$B:$T,MATCH($A49,'[3]Výsledková listina'!$L:$L,0),15))</f>
        <v>2500</v>
      </c>
      <c r="T49" s="5">
        <f>IF(ISNA(MATCH($A49,'[3]Výsledková listina'!$L:$L,0)),"",INDEX('[3]Výsledková listina'!$B:$T,MATCH($A49,'[3]Výsledková listina'!$L:$L,0),16))</f>
        <v>7</v>
      </c>
      <c r="U49" s="5">
        <f t="shared" si="2"/>
        <v>15780</v>
      </c>
      <c r="V49" s="5">
        <f t="shared" si="3"/>
        <v>65</v>
      </c>
      <c r="W49" s="5"/>
      <c r="X49" s="6">
        <v>46</v>
      </c>
    </row>
    <row r="50" spans="1:24" ht="25.5" customHeight="1">
      <c r="A50" s="7">
        <v>753</v>
      </c>
      <c r="B50" s="8" t="s">
        <v>91</v>
      </c>
      <c r="C50" s="8" t="s">
        <v>108</v>
      </c>
      <c r="D50" s="9" t="s">
        <v>31</v>
      </c>
      <c r="E50" s="5">
        <f>IF(ISNA(MATCH($A50,'[1]Výsledková listina'!$C:$C,0)),"",INDEX('[1]Výsledková listina'!$B:$T,MATCH($A50,'[1]Výsledková listina'!$C:$C,0),6))</f>
        <v>120</v>
      </c>
      <c r="F50" s="5">
        <f>IF(ISNA(MATCH($A50,'[1]Výsledková listina'!$C:$C,0)),"",INDEX('[1]Výsledková listina'!$B:$T,MATCH($A50,'[1]Výsledková listina'!$C:$C,0),7))</f>
        <v>10</v>
      </c>
      <c r="G50" s="5">
        <f>IF(ISNA(MATCH($A50,'[1]Výsledková listina'!$L:$L,0)),"",INDEX('[1]Výsledková listina'!$B:$T,MATCH($A50,'[1]Výsledková listina'!$L:$L,0),15))</f>
        <v>3750</v>
      </c>
      <c r="H50" s="5">
        <f>IF(ISNA(MATCH($A50,'[1]Výsledková listina'!$L:$L,0)),"",INDEX('[1]Výsledková listina'!$B:$T,MATCH($A50,'[1]Výsledková listina'!$L:$L,0),16))</f>
        <v>5</v>
      </c>
      <c r="I50" s="5">
        <f>IF(ISNA(MATCH($A50,'[2]Výsledková listina'!$C:$C,0)),"",INDEX('[2]Výsledková listina'!$B:$T,MATCH($A50,'[2]Výsledková listina'!$C:$C,0),6))</f>
        <v>140</v>
      </c>
      <c r="J50" s="5">
        <f>IF(ISNA(MATCH($A50,'[2]Výsledková listina'!$C:$C,0)),"",INDEX('[2]Výsledková listina'!$B:$T,MATCH($A50,'[2]Výsledková listina'!$C:$C,0),7))</f>
        <v>11</v>
      </c>
      <c r="K50" s="5">
        <f>IF(ISNA(MATCH($A50,'[2]Výsledková listina'!$L:$L,0)),"",INDEX('[2]Výsledková listina'!$B:$T,MATCH($A50,'[2]Výsledková listina'!$L:$L,0),15))</f>
        <v>1680</v>
      </c>
      <c r="L50" s="5">
        <f>IF(ISNA(MATCH($A50,'[2]Výsledková listina'!$L:$L,0)),"",INDEX('[2]Výsledková listina'!$B:$T,MATCH($A50,'[2]Výsledková listina'!$L:$L,0),16))</f>
        <v>7</v>
      </c>
      <c r="M50" s="5">
        <f>IF(ISNA(MATCH($A50,'[4]Výsledková listina'!$C:$C,0)),"",INDEX('[4]Výsledková listina'!$B:$T,MATCH($A50,'[4]Výsledková listina'!$C:$C,0),6))</f>
        <v>950</v>
      </c>
      <c r="N50" s="5">
        <f>IF(ISNA(MATCH($A50,'[4]Výsledková listina'!$C:$C,0)),"",INDEX('[4]Výsledková listina'!$B:$T,MATCH($A50,'[4]Výsledková listina'!$C:$C,0),7))</f>
        <v>3</v>
      </c>
      <c r="O50" s="5">
        <f>IF(ISNA(MATCH($A50,'[4]Výsledková listina'!$L:$L,0)),"",INDEX('[4]Výsledková listina'!$B:$T,MATCH($A50,'[4]Výsledková listina'!$L:$L,0),15))</f>
        <v>2150</v>
      </c>
      <c r="P50" s="5">
        <f>IF(ISNA(MATCH($A50,'[4]Výsledková listina'!$L:$L,0)),"",INDEX('[4]Výsledková listina'!$B:$T,MATCH($A50,'[4]Výsledková listina'!$L:$L,0),16))</f>
        <v>8</v>
      </c>
      <c r="Q50" s="5">
        <f>IF(ISNA(MATCH($A50,'[3]Výsledková listina'!$C:$C,0)),"",INDEX('[3]Výsledková listina'!$B:$T,MATCH($A50,'[3]Výsledková listina'!$C:$C,0),6))</f>
        <v>420</v>
      </c>
      <c r="R50" s="5">
        <f>IF(ISNA(MATCH($A50,'[3]Výsledková listina'!$C:$C,0)),"",INDEX('[3]Výsledková listina'!$B:$T,MATCH($A50,'[3]Výsledková listina'!$C:$C,0),7))</f>
        <v>10</v>
      </c>
      <c r="S50" s="5">
        <f>IF(ISNA(MATCH($A50,'[3]Výsledková listina'!$L:$L,0)),"",INDEX('[3]Výsledková listina'!$B:$T,MATCH($A50,'[3]Výsledková listina'!$L:$L,0),15))</f>
        <v>0</v>
      </c>
      <c r="T50" s="5">
        <f>IF(ISNA(MATCH($A50,'[3]Výsledková listina'!$L:$L,0)),"",INDEX('[3]Výsledková listina'!$B:$T,MATCH($A50,'[3]Výsledková listina'!$L:$L,0),16))</f>
        <v>11.5</v>
      </c>
      <c r="U50" s="5">
        <f t="shared" si="2"/>
        <v>9210</v>
      </c>
      <c r="V50" s="5">
        <f t="shared" si="3"/>
        <v>65.5</v>
      </c>
      <c r="W50" s="5"/>
      <c r="X50" s="6">
        <v>47</v>
      </c>
    </row>
    <row r="51" spans="1:24" ht="25.5" customHeight="1">
      <c r="A51" s="7">
        <v>2336</v>
      </c>
      <c r="B51" s="8" t="s">
        <v>84</v>
      </c>
      <c r="C51" s="8" t="s">
        <v>108</v>
      </c>
      <c r="D51" s="9" t="s">
        <v>133</v>
      </c>
      <c r="E51" s="5">
        <f>IF(ISNA(MATCH($A51,'[1]Výsledková listina'!$C:$C,0)),"",INDEX('[1]Výsledková listina'!$B:$T,MATCH($A51,'[1]Výsledková listina'!$C:$C,0),6))</f>
        <v>200</v>
      </c>
      <c r="F51" s="5">
        <f>IF(ISNA(MATCH($A51,'[1]Výsledková listina'!$C:$C,0)),"",INDEX('[1]Výsledková listina'!$B:$T,MATCH($A51,'[1]Výsledková listina'!$C:$C,0),7))</f>
        <v>4</v>
      </c>
      <c r="G51" s="5">
        <f>IF(ISNA(MATCH($A51,'[1]Výsledková listina'!$L:$L,0)),"",INDEX('[1]Výsledková listina'!$B:$T,MATCH($A51,'[1]Výsledková listina'!$L:$L,0),15))</f>
        <v>670</v>
      </c>
      <c r="H51" s="5">
        <f>IF(ISNA(MATCH($A51,'[1]Výsledková listina'!$L:$L,0)),"",INDEX('[1]Výsledková listina'!$B:$T,MATCH($A51,'[1]Výsledková listina'!$L:$L,0),16))</f>
        <v>10</v>
      </c>
      <c r="I51" s="5">
        <f>IF(ISNA(MATCH($A51,'[2]Výsledková listina'!$C:$C,0)),"",INDEX('[2]Výsledková listina'!$B:$T,MATCH($A51,'[2]Výsledková listina'!$C:$C,0),6))</f>
        <v>380</v>
      </c>
      <c r="J51" s="5">
        <f>IF(ISNA(MATCH($A51,'[2]Výsledková listina'!$C:$C,0)),"",INDEX('[2]Výsledková listina'!$B:$T,MATCH($A51,'[2]Výsledková listina'!$C:$C,0),7))</f>
        <v>11</v>
      </c>
      <c r="K51" s="5">
        <f>IF(ISNA(MATCH($A51,'[2]Výsledková listina'!$L:$L,0)),"",INDEX('[2]Výsledková listina'!$B:$T,MATCH($A51,'[2]Výsledková listina'!$L:$L,0),15))</f>
        <v>4890</v>
      </c>
      <c r="L51" s="5">
        <f>IF(ISNA(MATCH($A51,'[2]Výsledková listina'!$L:$L,0)),"",INDEX('[2]Výsledková listina'!$B:$T,MATCH($A51,'[2]Výsledková listina'!$L:$L,0),16))</f>
        <v>8</v>
      </c>
      <c r="M51" s="5">
        <f>IF(ISNA(MATCH($A51,'[4]Výsledková listina'!$C:$C,0)),"",INDEX('[4]Výsledková listina'!$B:$T,MATCH($A51,'[4]Výsledková listina'!$C:$C,0),6))</f>
        <v>0</v>
      </c>
      <c r="N51" s="5">
        <f>IF(ISNA(MATCH($A51,'[4]Výsledková listina'!$C:$C,0)),"",INDEX('[4]Výsledková listina'!$B:$T,MATCH($A51,'[4]Výsledková listina'!$C:$C,0),7))</f>
        <v>10</v>
      </c>
      <c r="O51" s="5">
        <f>IF(ISNA(MATCH($A51,'[4]Výsledková listina'!$L:$L,0)),"",INDEX('[4]Výsledková listina'!$B:$T,MATCH($A51,'[4]Výsledková listina'!$L:$L,0),15))</f>
        <v>3000</v>
      </c>
      <c r="P51" s="5">
        <f>IF(ISNA(MATCH($A51,'[4]Výsledková listina'!$L:$L,0)),"",INDEX('[4]Výsledková listina'!$B:$T,MATCH($A51,'[4]Výsledková listina'!$L:$L,0),16))</f>
        <v>7</v>
      </c>
      <c r="Q51" s="5">
        <f>IF(ISNA(MATCH($A51,'[3]Výsledková listina'!$C:$C,0)),"",INDEX('[3]Výsledková listina'!$B:$T,MATCH($A51,'[3]Výsledková listina'!$C:$C,0),6))</f>
        <v>1200</v>
      </c>
      <c r="R51" s="5">
        <f>IF(ISNA(MATCH($A51,'[3]Výsledková listina'!$C:$C,0)),"",INDEX('[3]Výsledková listina'!$B:$T,MATCH($A51,'[3]Výsledková listina'!$C:$C,0),7))</f>
        <v>7</v>
      </c>
      <c r="S51" s="5">
        <f>IF(ISNA(MATCH($A51,'[3]Výsledková listina'!$L:$L,0)),"",INDEX('[3]Výsledková listina'!$B:$T,MATCH($A51,'[3]Výsledková listina'!$L:$L,0),15))</f>
        <v>0</v>
      </c>
      <c r="T51" s="5">
        <f>IF(ISNA(MATCH($A51,'[3]Výsledková listina'!$L:$L,0)),"",INDEX('[3]Výsledková listina'!$B:$T,MATCH($A51,'[3]Výsledková listina'!$L:$L,0),16))</f>
        <v>11</v>
      </c>
      <c r="U51" s="5">
        <f t="shared" si="2"/>
        <v>10340</v>
      </c>
      <c r="V51" s="5">
        <f t="shared" si="3"/>
        <v>68</v>
      </c>
      <c r="W51" s="5"/>
      <c r="X51" s="6">
        <v>48</v>
      </c>
    </row>
    <row r="52" spans="1:24" ht="25.5" customHeight="1">
      <c r="A52" s="7">
        <v>2268</v>
      </c>
      <c r="B52" s="8" t="s">
        <v>43</v>
      </c>
      <c r="C52" s="8" t="s">
        <v>108</v>
      </c>
      <c r="D52" s="9" t="s">
        <v>113</v>
      </c>
      <c r="E52" s="5">
        <f>IF(ISNA(MATCH($A52,'[1]Výsledková listina'!$C:$C,0)),"",INDEX('[1]Výsledková listina'!$B:$T,MATCH($A52,'[1]Výsledková listina'!$C:$C,0),6))</f>
        <v>3760</v>
      </c>
      <c r="F52" s="5">
        <f>IF(ISNA(MATCH($A52,'[1]Výsledková listina'!$C:$C,0)),"",INDEX('[1]Výsledková listina'!$B:$T,MATCH($A52,'[1]Výsledková listina'!$C:$C,0),7))</f>
        <v>1</v>
      </c>
      <c r="G52" s="5">
        <f>IF(ISNA(MATCH($A52,'[1]Výsledková listina'!$L:$L,0)),"",INDEX('[1]Výsledková listina'!$B:$T,MATCH($A52,'[1]Výsledková listina'!$L:$L,0),15))</f>
        <v>3230</v>
      </c>
      <c r="H52" s="5">
        <f>IF(ISNA(MATCH($A52,'[1]Výsledková listina'!$L:$L,0)),"",INDEX('[1]Výsledková listina'!$B:$T,MATCH($A52,'[1]Výsledková listina'!$L:$L,0),16))</f>
        <v>4</v>
      </c>
      <c r="I52" s="5">
        <f>IF(ISNA(MATCH($A52,'[2]Výsledková listina'!$C:$C,0)),"",INDEX('[2]Výsledková listina'!$B:$T,MATCH($A52,'[2]Výsledková listina'!$C:$C,0),6))</f>
        <v>300</v>
      </c>
      <c r="J52" s="5">
        <f>IF(ISNA(MATCH($A52,'[2]Výsledková listina'!$C:$C,0)),"",INDEX('[2]Výsledková listina'!$B:$T,MATCH($A52,'[2]Výsledková listina'!$C:$C,0),7))</f>
        <v>9</v>
      </c>
      <c r="K52" s="5">
        <f>IF(ISNA(MATCH($A52,'[2]Výsledková listina'!$L:$L,0)),"",INDEX('[2]Výsledková listina'!$B:$T,MATCH($A52,'[2]Výsledková listina'!$L:$L,0),15))</f>
        <v>1860</v>
      </c>
      <c r="L52" s="5">
        <f>IF(ISNA(MATCH($A52,'[2]Výsledková listina'!$L:$L,0)),"",INDEX('[2]Výsledková listina'!$B:$T,MATCH($A52,'[2]Výsledková listina'!$L:$L,0),16))</f>
        <v>7</v>
      </c>
      <c r="M52" s="5">
        <f>IF(ISNA(MATCH($A52,'[4]Výsledková listina'!$C:$C,0)),"",INDEX('[4]Výsledková listina'!$B:$T,MATCH($A52,'[4]Výsledková listina'!$C:$C,0),6))</f>
        <v>200</v>
      </c>
      <c r="N52" s="5">
        <f>IF(ISNA(MATCH($A52,'[4]Výsledková listina'!$C:$C,0)),"",INDEX('[4]Výsledková listina'!$B:$T,MATCH($A52,'[4]Výsledková listina'!$C:$C,0),7))</f>
        <v>8.5</v>
      </c>
      <c r="O52" s="5">
        <f>IF(ISNA(MATCH($A52,'[4]Výsledková listina'!$L:$L,0)),"",INDEX('[4]Výsledková listina'!$B:$T,MATCH($A52,'[4]Výsledková listina'!$L:$L,0),15))</f>
        <v>300</v>
      </c>
      <c r="P52" s="5">
        <f>IF(ISNA(MATCH($A52,'[4]Výsledková listina'!$L:$L,0)),"",INDEX('[4]Výsledková listina'!$B:$T,MATCH($A52,'[4]Výsledková listina'!$L:$L,0),16))</f>
        <v>11</v>
      </c>
      <c r="Q52" s="5">
        <v>0</v>
      </c>
      <c r="R52" s="5">
        <v>14</v>
      </c>
      <c r="S52" s="5">
        <v>0</v>
      </c>
      <c r="T52" s="5">
        <v>14</v>
      </c>
      <c r="U52" s="5">
        <f t="shared" si="2"/>
        <v>9650</v>
      </c>
      <c r="V52" s="5">
        <f t="shared" si="3"/>
        <v>68.5</v>
      </c>
      <c r="W52" s="5"/>
      <c r="X52" s="6">
        <v>49</v>
      </c>
    </row>
    <row r="53" spans="1:24" ht="25.5" customHeight="1">
      <c r="A53" s="7">
        <v>2575</v>
      </c>
      <c r="B53" s="8" t="s">
        <v>146</v>
      </c>
      <c r="C53" s="8" t="s">
        <v>108</v>
      </c>
      <c r="D53" s="9" t="s">
        <v>19</v>
      </c>
      <c r="E53" s="5">
        <f>IF(ISNA(MATCH($A53,'[1]Výsledková listina'!$C:$C,0)),"",INDEX('[1]Výsledková listina'!$B:$T,MATCH($A53,'[1]Výsledková listina'!$C:$C,0),6))</f>
        <v>2350</v>
      </c>
      <c r="F53" s="5">
        <f>IF(ISNA(MATCH($A53,'[1]Výsledková listina'!$C:$C,0)),"",INDEX('[1]Výsledková listina'!$B:$T,MATCH($A53,'[1]Výsledková listina'!$C:$C,0),7))</f>
        <v>1</v>
      </c>
      <c r="G53" s="5">
        <f>IF(ISNA(MATCH($A53,'[1]Výsledková listina'!$L:$L,0)),"",INDEX('[1]Výsledková listina'!$B:$T,MATCH($A53,'[1]Výsledková listina'!$L:$L,0),15))</f>
        <v>1320</v>
      </c>
      <c r="H53" s="5">
        <f>IF(ISNA(MATCH($A53,'[1]Výsledková listina'!$L:$L,0)),"",INDEX('[1]Výsledková listina'!$B:$T,MATCH($A53,'[1]Výsledková listina'!$L:$L,0),16))</f>
        <v>7</v>
      </c>
      <c r="I53" s="5">
        <f>IF(ISNA(MATCH($A53,'[2]Výsledková listina'!$C:$C,0)),"",INDEX('[2]Výsledková listina'!$B:$T,MATCH($A53,'[2]Výsledková listina'!$C:$C,0),6))</f>
        <v>920</v>
      </c>
      <c r="J53" s="5">
        <f>IF(ISNA(MATCH($A53,'[2]Výsledková listina'!$C:$C,0)),"",INDEX('[2]Výsledková listina'!$B:$T,MATCH($A53,'[2]Výsledková listina'!$C:$C,0),7))</f>
        <v>8</v>
      </c>
      <c r="K53" s="5">
        <f>IF(ISNA(MATCH($A53,'[2]Výsledková listina'!$L:$L,0)),"",INDEX('[2]Výsledková listina'!$B:$T,MATCH($A53,'[2]Výsledková listina'!$L:$L,0),15))</f>
        <v>3220</v>
      </c>
      <c r="L53" s="5">
        <f>IF(ISNA(MATCH($A53,'[2]Výsledková listina'!$L:$L,0)),"",INDEX('[2]Výsledková listina'!$B:$T,MATCH($A53,'[2]Výsledková listina'!$L:$L,0),16))</f>
        <v>6</v>
      </c>
      <c r="M53" s="5">
        <f>IF(ISNA(MATCH($A53,'[4]Výsledková listina'!$C:$C,0)),"",INDEX('[4]Výsledková listina'!$B:$T,MATCH($A53,'[4]Výsledková listina'!$C:$C,0),6))</f>
        <v>1000</v>
      </c>
      <c r="N53" s="5">
        <f>IF(ISNA(MATCH($A53,'[4]Výsledková listina'!$C:$C,0)),"",INDEX('[4]Výsledková listina'!$B:$T,MATCH($A53,'[4]Výsledková listina'!$C:$C,0),7))</f>
        <v>10</v>
      </c>
      <c r="O53" s="5">
        <f>IF(ISNA(MATCH($A53,'[4]Výsledková listina'!$L:$L,0)),"",INDEX('[4]Výsledková listina'!$B:$T,MATCH($A53,'[4]Výsledková listina'!$L:$L,0),15))</f>
        <v>7050</v>
      </c>
      <c r="P53" s="5">
        <f>IF(ISNA(MATCH($A53,'[4]Výsledková listina'!$L:$L,0)),"",INDEX('[4]Výsledková listina'!$B:$T,MATCH($A53,'[4]Výsledková listina'!$L:$L,0),16))</f>
        <v>9</v>
      </c>
      <c r="Q53" s="5">
        <v>0</v>
      </c>
      <c r="R53" s="5">
        <v>14</v>
      </c>
      <c r="S53" s="5">
        <v>0</v>
      </c>
      <c r="T53" s="5">
        <v>14</v>
      </c>
      <c r="U53" s="5">
        <f t="shared" si="2"/>
        <v>15860</v>
      </c>
      <c r="V53" s="5">
        <f t="shared" si="3"/>
        <v>69</v>
      </c>
      <c r="W53" s="5"/>
      <c r="X53" s="6">
        <v>50</v>
      </c>
    </row>
    <row r="54" spans="1:24" ht="25.5" customHeight="1">
      <c r="A54" s="7">
        <v>2285</v>
      </c>
      <c r="B54" s="8" t="s">
        <v>63</v>
      </c>
      <c r="C54" s="8" t="s">
        <v>108</v>
      </c>
      <c r="D54" s="9" t="s">
        <v>20</v>
      </c>
      <c r="E54" s="5">
        <f>IF(ISNA(MATCH($A54,'[1]Výsledková listina'!$C:$C,0)),"",INDEX('[1]Výsledková listina'!$B:$T,MATCH($A54,'[1]Výsledková listina'!$C:$C,0),6))</f>
        <v>670</v>
      </c>
      <c r="F54" s="5">
        <f>IF(ISNA(MATCH($A54,'[1]Výsledková listina'!$C:$C,0)),"",INDEX('[1]Výsledková listina'!$B:$T,MATCH($A54,'[1]Výsledková listina'!$C:$C,0),7))</f>
        <v>9</v>
      </c>
      <c r="G54" s="5">
        <f>IF(ISNA(MATCH($A54,'[1]Výsledková listina'!$L:$L,0)),"",INDEX('[1]Výsledková listina'!$B:$T,MATCH($A54,'[1]Výsledková listina'!$L:$L,0),15))</f>
        <v>3050</v>
      </c>
      <c r="H54" s="5">
        <f>IF(ISNA(MATCH($A54,'[1]Výsledková listina'!$L:$L,0)),"",INDEX('[1]Výsledková listina'!$B:$T,MATCH($A54,'[1]Výsledková listina'!$L:$L,0),16))</f>
        <v>6</v>
      </c>
      <c r="I54" s="5">
        <f>IF(ISNA(MATCH($A54,'[2]Výsledková listina'!$C:$C,0)),"",INDEX('[2]Výsledková listina'!$B:$T,MATCH($A54,'[2]Výsledková listina'!$C:$C,0),6))</f>
        <v>0</v>
      </c>
      <c r="J54" s="5">
        <f>IF(ISNA(MATCH($A54,'[2]Výsledková listina'!$C:$C,0)),"",INDEX('[2]Výsledková listina'!$B:$T,MATCH($A54,'[2]Výsledková listina'!$C:$C,0),7))</f>
        <v>13</v>
      </c>
      <c r="K54" s="5">
        <f>IF(ISNA(MATCH($A54,'[2]Výsledková listina'!$L:$L,0)),"",INDEX('[2]Výsledková listina'!$B:$T,MATCH($A54,'[2]Výsledková listina'!$L:$L,0),15))</f>
        <v>100</v>
      </c>
      <c r="L54" s="5">
        <f>IF(ISNA(MATCH($A54,'[2]Výsledková listina'!$L:$L,0)),"",INDEX('[2]Výsledková listina'!$B:$T,MATCH($A54,'[2]Výsledková listina'!$L:$L,0),16))</f>
        <v>12</v>
      </c>
      <c r="M54" s="5">
        <f>IF(ISNA(MATCH($A54,'[4]Výsledková listina'!$C:$C,0)),"",INDEX('[4]Výsledková listina'!$B:$T,MATCH($A54,'[4]Výsledková listina'!$C:$C,0),6))</f>
        <v>3020</v>
      </c>
      <c r="N54" s="5">
        <f>IF(ISNA(MATCH($A54,'[4]Výsledková listina'!$C:$C,0)),"",INDEX('[4]Výsledková listina'!$B:$T,MATCH($A54,'[4]Výsledková listina'!$C:$C,0),7))</f>
        <v>3</v>
      </c>
      <c r="O54" s="5">
        <f>IF(ISNA(MATCH($A54,'[4]Výsledková listina'!$L:$L,0)),"",INDEX('[4]Výsledková listina'!$B:$T,MATCH($A54,'[4]Výsledková listina'!$L:$L,0),15))</f>
        <v>6140</v>
      </c>
      <c r="P54" s="5">
        <f>IF(ISNA(MATCH($A54,'[4]Výsledková listina'!$L:$L,0)),"",INDEX('[4]Výsledková listina'!$B:$T,MATCH($A54,'[4]Výsledková listina'!$L:$L,0),16))</f>
        <v>5</v>
      </c>
      <c r="Q54" s="5">
        <f>IF(ISNA(MATCH($A54,'[3]Výsledková listina'!$C:$C,0)),"",INDEX('[3]Výsledková listina'!$B:$T,MATCH($A54,'[3]Výsledková listina'!$C:$C,0),6))</f>
        <v>0</v>
      </c>
      <c r="R54" s="5">
        <f>IF(ISNA(MATCH($A54,'[3]Výsledková listina'!$C:$C,0)),"",INDEX('[3]Výsledková listina'!$B:$T,MATCH($A54,'[3]Výsledková listina'!$C:$C,0),7))</f>
        <v>10.5</v>
      </c>
      <c r="S54" s="5">
        <f>IF(ISNA(MATCH($A54,'[3]Výsledková listina'!$L:$L,0)),"",INDEX('[3]Výsledková listina'!$B:$T,MATCH($A54,'[3]Výsledková listina'!$L:$L,0),15))</f>
        <v>0</v>
      </c>
      <c r="T54" s="5">
        <f>IF(ISNA(MATCH($A54,'[3]Výsledková listina'!$L:$L,0)),"",INDEX('[3]Výsledková listina'!$B:$T,MATCH($A54,'[3]Výsledková listina'!$L:$L,0),16))</f>
        <v>11</v>
      </c>
      <c r="U54" s="5">
        <f t="shared" si="2"/>
        <v>12980</v>
      </c>
      <c r="V54" s="5">
        <f t="shared" si="3"/>
        <v>69.5</v>
      </c>
      <c r="W54" s="5"/>
      <c r="X54" s="6">
        <v>51</v>
      </c>
    </row>
    <row r="55" spans="1:24" ht="25.5" customHeight="1">
      <c r="A55" s="7">
        <v>2540</v>
      </c>
      <c r="B55" s="8" t="s">
        <v>139</v>
      </c>
      <c r="C55" s="8" t="s">
        <v>108</v>
      </c>
      <c r="D55" s="9" t="s">
        <v>136</v>
      </c>
      <c r="E55" s="5">
        <f>IF(ISNA(MATCH($A55,'[1]Výsledková listina'!$C:$C,0)),"",INDEX('[1]Výsledková listina'!$B:$T,MATCH($A55,'[1]Výsledková listina'!$C:$C,0),6))</f>
        <v>3200</v>
      </c>
      <c r="F55" s="5">
        <f>IF(ISNA(MATCH($A55,'[1]Výsledková listina'!$C:$C,0)),"",INDEX('[1]Výsledková listina'!$B:$T,MATCH($A55,'[1]Výsledková listina'!$C:$C,0),7))</f>
        <v>2</v>
      </c>
      <c r="G55" s="5">
        <f>IF(ISNA(MATCH($A55,'[1]Výsledková listina'!$L:$L,0)),"",INDEX('[1]Výsledková listina'!$B:$T,MATCH($A55,'[1]Výsledková listina'!$L:$L,0),15))</f>
        <v>960</v>
      </c>
      <c r="H55" s="5">
        <f>IF(ISNA(MATCH($A55,'[1]Výsledková listina'!$L:$L,0)),"",INDEX('[1]Výsledková listina'!$B:$T,MATCH($A55,'[1]Výsledková listina'!$L:$L,0),16))</f>
        <v>10</v>
      </c>
      <c r="I55" s="5">
        <v>0</v>
      </c>
      <c r="J55" s="5">
        <v>14</v>
      </c>
      <c r="K55" s="5">
        <v>0</v>
      </c>
      <c r="L55" s="5">
        <v>14</v>
      </c>
      <c r="M55" s="5">
        <f>IF(ISNA(MATCH($A55,'[4]Výsledková listina'!$C:$C,0)),"",INDEX('[4]Výsledková listina'!$B:$T,MATCH($A55,'[4]Výsledková listina'!$C:$C,0),6))</f>
        <v>180</v>
      </c>
      <c r="N55" s="5">
        <f>IF(ISNA(MATCH($A55,'[4]Výsledková listina'!$C:$C,0)),"",INDEX('[4]Výsledková listina'!$B:$T,MATCH($A55,'[4]Výsledková listina'!$C:$C,0),7))</f>
        <v>8</v>
      </c>
      <c r="O55" s="5">
        <f>IF(ISNA(MATCH($A55,'[4]Výsledková listina'!$L:$L,0)),"",INDEX('[4]Výsledková listina'!$B:$T,MATCH($A55,'[4]Výsledková listina'!$L:$L,0),15))</f>
        <v>400</v>
      </c>
      <c r="P55" s="5">
        <f>IF(ISNA(MATCH($A55,'[4]Výsledková listina'!$L:$L,0)),"",INDEX('[4]Výsledková listina'!$B:$T,MATCH($A55,'[4]Výsledková listina'!$L:$L,0),16))</f>
        <v>10</v>
      </c>
      <c r="Q55" s="5">
        <f>IF(ISNA(MATCH($A55,'[3]Výsledková listina'!$C:$C,0)),"",INDEX('[3]Výsledková listina'!$B:$T,MATCH($A55,'[3]Výsledková listina'!$C:$C,0),6))</f>
        <v>1900</v>
      </c>
      <c r="R55" s="5">
        <f>IF(ISNA(MATCH($A55,'[3]Výsledková listina'!$C:$C,0)),"",INDEX('[3]Výsledková listina'!$B:$T,MATCH($A55,'[3]Výsledková listina'!$C:$C,0),7))</f>
        <v>5</v>
      </c>
      <c r="S55" s="5">
        <f>IF(ISNA(MATCH($A55,'[3]Výsledková listina'!$L:$L,0)),"",INDEX('[3]Výsledková listina'!$B:$T,MATCH($A55,'[3]Výsledková listina'!$L:$L,0),15))</f>
        <v>1950</v>
      </c>
      <c r="T55" s="5">
        <f>IF(ISNA(MATCH($A55,'[3]Výsledková listina'!$L:$L,0)),"",INDEX('[3]Výsledková listina'!$B:$T,MATCH($A55,'[3]Výsledková listina'!$L:$L,0),16))</f>
        <v>7</v>
      </c>
      <c r="U55" s="5">
        <f t="shared" si="2"/>
        <v>8590</v>
      </c>
      <c r="V55" s="5">
        <f t="shared" si="3"/>
        <v>70</v>
      </c>
      <c r="W55" s="5"/>
      <c r="X55" s="6">
        <v>52</v>
      </c>
    </row>
    <row r="56" spans="1:24" ht="25.5" customHeight="1">
      <c r="A56" s="7">
        <v>2272</v>
      </c>
      <c r="B56" s="8" t="s">
        <v>87</v>
      </c>
      <c r="C56" s="8" t="s">
        <v>108</v>
      </c>
      <c r="D56" s="9" t="s">
        <v>39</v>
      </c>
      <c r="E56" s="5">
        <f>IF(ISNA(MATCH($A56,'[1]Výsledková listina'!$C:$C,0)),"",INDEX('[1]Výsledková listina'!$B:$T,MATCH($A56,'[1]Výsledková listina'!$C:$C,0),6))</f>
        <v>70</v>
      </c>
      <c r="F56" s="5">
        <f>IF(ISNA(MATCH($A56,'[1]Výsledková listina'!$C:$C,0)),"",INDEX('[1]Výsledková listina'!$B:$T,MATCH($A56,'[1]Výsledková listina'!$C:$C,0),7))</f>
        <v>9</v>
      </c>
      <c r="G56" s="5">
        <f>IF(ISNA(MATCH($A56,'[1]Výsledková listina'!$L:$L,0)),"",INDEX('[1]Výsledková listina'!$B:$T,MATCH($A56,'[1]Výsledková listina'!$L:$L,0),15))</f>
        <v>1420</v>
      </c>
      <c r="H56" s="5">
        <f>IF(ISNA(MATCH($A56,'[1]Výsledková listina'!$L:$L,0)),"",INDEX('[1]Výsledková listina'!$B:$T,MATCH($A56,'[1]Výsledková listina'!$L:$L,0),16))</f>
        <v>7</v>
      </c>
      <c r="I56" s="5">
        <f>IF(ISNA(MATCH($A56,'[2]Výsledková listina'!$C:$C,0)),"",INDEX('[2]Výsledková listina'!$B:$T,MATCH($A56,'[2]Výsledková listina'!$C:$C,0),6))</f>
        <v>1500</v>
      </c>
      <c r="J56" s="5">
        <f>IF(ISNA(MATCH($A56,'[2]Výsledková listina'!$C:$C,0)),"",INDEX('[2]Výsledková listina'!$B:$T,MATCH($A56,'[2]Výsledková listina'!$C:$C,0),7))</f>
        <v>8</v>
      </c>
      <c r="K56" s="5">
        <f>IF(ISNA(MATCH($A56,'[2]Výsledková listina'!$L:$L,0)),"",INDEX('[2]Výsledková listina'!$B:$T,MATCH($A56,'[2]Výsledková listina'!$L:$L,0),15))</f>
        <v>2800</v>
      </c>
      <c r="L56" s="5">
        <f>IF(ISNA(MATCH($A56,'[2]Výsledková listina'!$L:$L,0)),"",INDEX('[2]Výsledková listina'!$B:$T,MATCH($A56,'[2]Výsledková listina'!$L:$L,0),16))</f>
        <v>8</v>
      </c>
      <c r="M56" s="5">
        <f>IF(ISNA(MATCH($A56,'[4]Výsledková listina'!$C:$C,0)),"",INDEX('[4]Výsledková listina'!$B:$T,MATCH($A56,'[4]Výsledková listina'!$C:$C,0),6))</f>
        <v>0</v>
      </c>
      <c r="N56" s="5">
        <f>IF(ISNA(MATCH($A56,'[4]Výsledková listina'!$C:$C,0)),"",INDEX('[4]Výsledková listina'!$B:$T,MATCH($A56,'[4]Výsledková listina'!$C:$C,0),7))</f>
        <v>10.5</v>
      </c>
      <c r="O56" s="5">
        <f>IF(ISNA(MATCH($A56,'[4]Výsledková listina'!$L:$L,0)),"",INDEX('[4]Výsledková listina'!$B:$T,MATCH($A56,'[4]Výsledková listina'!$L:$L,0),15))</f>
        <v>1540</v>
      </c>
      <c r="P56" s="5">
        <f>IF(ISNA(MATCH($A56,'[4]Výsledková listina'!$L:$L,0)),"",INDEX('[4]Výsledková listina'!$B:$T,MATCH($A56,'[4]Výsledková listina'!$L:$L,0),16))</f>
        <v>12</v>
      </c>
      <c r="Q56" s="5">
        <f>IF(ISNA(MATCH($A56,'[3]Výsledková listina'!$C:$C,0)),"",INDEX('[3]Výsledková listina'!$B:$T,MATCH($A56,'[3]Výsledková listina'!$C:$C,0),6))</f>
        <v>700</v>
      </c>
      <c r="R56" s="5">
        <f>IF(ISNA(MATCH($A56,'[3]Výsledková listina'!$C:$C,0)),"",INDEX('[3]Výsledková listina'!$B:$T,MATCH($A56,'[3]Výsledková listina'!$C:$C,0),7))</f>
        <v>9</v>
      </c>
      <c r="S56" s="5">
        <f>IF(ISNA(MATCH($A56,'[3]Výsledková listina'!$L:$L,0)),"",INDEX('[3]Výsledková listina'!$B:$T,MATCH($A56,'[3]Výsledková listina'!$L:$L,0),15))</f>
        <v>1100</v>
      </c>
      <c r="T56" s="5">
        <f>IF(ISNA(MATCH($A56,'[3]Výsledková listina'!$L:$L,0)),"",INDEX('[3]Výsledková listina'!$B:$T,MATCH($A56,'[3]Výsledková listina'!$L:$L,0),16))</f>
        <v>7</v>
      </c>
      <c r="U56" s="5">
        <f t="shared" si="2"/>
        <v>9130</v>
      </c>
      <c r="V56" s="5">
        <f t="shared" si="3"/>
        <v>70.5</v>
      </c>
      <c r="W56" s="5"/>
      <c r="X56" s="6">
        <v>53</v>
      </c>
    </row>
    <row r="57" spans="1:24" ht="25.5" customHeight="1">
      <c r="A57" s="7">
        <v>2512</v>
      </c>
      <c r="B57" s="8" t="s">
        <v>103</v>
      </c>
      <c r="C57" s="8" t="s">
        <v>125</v>
      </c>
      <c r="D57" s="9" t="s">
        <v>124</v>
      </c>
      <c r="E57" s="5">
        <f>IF(ISNA(MATCH($A57,'[1]Výsledková listina'!$C:$C,0)),"",INDEX('[1]Výsledková listina'!$B:$T,MATCH($A57,'[1]Výsledková listina'!$C:$C,0),6))</f>
        <v>0</v>
      </c>
      <c r="F57" s="5">
        <f>IF(ISNA(MATCH($A57,'[1]Výsledková listina'!$C:$C,0)),"",INDEX('[1]Výsledková listina'!$B:$T,MATCH($A57,'[1]Výsledková listina'!$C:$C,0),7))</f>
        <v>10</v>
      </c>
      <c r="G57" s="5">
        <f>IF(ISNA(MATCH($A57,'[1]Výsledková listina'!$L:$L,0)),"",INDEX('[1]Výsledková listina'!$B:$T,MATCH($A57,'[1]Výsledková listina'!$L:$L,0),15))</f>
        <v>1740</v>
      </c>
      <c r="H57" s="5">
        <f>IF(ISNA(MATCH($A57,'[1]Výsledková listina'!$L:$L,0)),"",INDEX('[1]Výsledková listina'!$B:$T,MATCH($A57,'[1]Výsledková listina'!$L:$L,0),16))</f>
        <v>6</v>
      </c>
      <c r="I57" s="5">
        <f>IF(ISNA(MATCH($A57,'[2]Výsledková listina'!$C:$C,0)),"",INDEX('[2]Výsledková listina'!$B:$T,MATCH($A57,'[2]Výsledková listina'!$C:$C,0),6))</f>
        <v>600</v>
      </c>
      <c r="J57" s="5">
        <f>IF(ISNA(MATCH($A57,'[2]Výsledková listina'!$C:$C,0)),"",INDEX('[2]Výsledková listina'!$B:$T,MATCH($A57,'[2]Výsledková listina'!$C:$C,0),7))</f>
        <v>8</v>
      </c>
      <c r="K57" s="5">
        <f>IF(ISNA(MATCH($A57,'[2]Výsledková listina'!$L:$L,0)),"",INDEX('[2]Výsledková listina'!$B:$T,MATCH($A57,'[2]Výsledková listina'!$L:$L,0),15))</f>
        <v>1080</v>
      </c>
      <c r="L57" s="5">
        <f>IF(ISNA(MATCH($A57,'[2]Výsledková listina'!$L:$L,0)),"",INDEX('[2]Výsledková listina'!$B:$T,MATCH($A57,'[2]Výsledková listina'!$L:$L,0),16))</f>
        <v>11</v>
      </c>
      <c r="M57" s="5">
        <f>IF(ISNA(MATCH($A57,'[4]Výsledková listina'!$C:$C,0)),"",INDEX('[4]Výsledková listina'!$B:$T,MATCH($A57,'[4]Výsledková listina'!$C:$C,0),6))</f>
        <v>1500</v>
      </c>
      <c r="N57" s="5">
        <f>IF(ISNA(MATCH($A57,'[4]Výsledková listina'!$C:$C,0)),"",INDEX('[4]Výsledková listina'!$B:$T,MATCH($A57,'[4]Výsledková listina'!$C:$C,0),7))</f>
        <v>2</v>
      </c>
      <c r="O57" s="5">
        <f>IF(ISNA(MATCH($A57,'[4]Výsledková listina'!$L:$L,0)),"",INDEX('[4]Výsledková listina'!$B:$T,MATCH($A57,'[4]Výsledková listina'!$L:$L,0),15))</f>
        <v>1400</v>
      </c>
      <c r="P57" s="5">
        <f>IF(ISNA(MATCH($A57,'[4]Výsledková listina'!$L:$L,0)),"",INDEX('[4]Výsledková listina'!$B:$T,MATCH($A57,'[4]Výsledková listina'!$L:$L,0),16))</f>
        <v>6</v>
      </c>
      <c r="Q57" s="5">
        <v>0</v>
      </c>
      <c r="R57" s="5">
        <v>14</v>
      </c>
      <c r="S57" s="5">
        <v>0</v>
      </c>
      <c r="T57" s="5">
        <v>14</v>
      </c>
      <c r="U57" s="5">
        <f t="shared" si="2"/>
        <v>6320</v>
      </c>
      <c r="V57" s="5">
        <f t="shared" si="3"/>
        <v>71</v>
      </c>
      <c r="W57" s="5"/>
      <c r="X57" s="6">
        <v>54</v>
      </c>
    </row>
    <row r="58" spans="1:24" ht="25.5" customHeight="1">
      <c r="A58" s="7">
        <v>2573</v>
      </c>
      <c r="B58" s="8" t="s">
        <v>102</v>
      </c>
      <c r="C58" s="8" t="s">
        <v>125</v>
      </c>
      <c r="D58" s="9" t="s">
        <v>124</v>
      </c>
      <c r="E58" s="5">
        <f>IF(ISNA(MATCH($A58,'[1]Výsledková listina'!$C:$C,0)),"",INDEX('[1]Výsledková listina'!$B:$T,MATCH($A58,'[1]Výsledková listina'!$C:$C,0),6))</f>
        <v>110</v>
      </c>
      <c r="F58" s="5">
        <f>IF(ISNA(MATCH($A58,'[1]Výsledková listina'!$C:$C,0)),"",INDEX('[1]Výsledková listina'!$B:$T,MATCH($A58,'[1]Výsledková listina'!$C:$C,0),7))</f>
        <v>11</v>
      </c>
      <c r="G58" s="5">
        <f>IF(ISNA(MATCH($A58,'[1]Výsledková listina'!$L:$L,0)),"",INDEX('[1]Výsledková listina'!$B:$T,MATCH($A58,'[1]Výsledková listina'!$L:$L,0),15))</f>
        <v>200</v>
      </c>
      <c r="H58" s="5">
        <f>IF(ISNA(MATCH($A58,'[1]Výsledková listina'!$L:$L,0)),"",INDEX('[1]Výsledková listina'!$B:$T,MATCH($A58,'[1]Výsledková listina'!$L:$L,0),16))</f>
        <v>13</v>
      </c>
      <c r="I58" s="5">
        <f>IF(ISNA(MATCH($A58,'[2]Výsledková listina'!$C:$C,0)),"",INDEX('[2]Výsledková listina'!$B:$T,MATCH($A58,'[2]Výsledková listina'!$C:$C,0),6))</f>
        <v>2280</v>
      </c>
      <c r="J58" s="5">
        <f>IF(ISNA(MATCH($A58,'[2]Výsledková listina'!$C:$C,0)),"",INDEX('[2]Výsledková listina'!$B:$T,MATCH($A58,'[2]Výsledková listina'!$C:$C,0),7))</f>
        <v>6</v>
      </c>
      <c r="K58" s="5">
        <f>IF(ISNA(MATCH($A58,'[2]Výsledková listina'!$L:$L,0)),"",INDEX('[2]Výsledková listina'!$B:$T,MATCH($A58,'[2]Výsledková listina'!$L:$L,0),15))</f>
        <v>1580</v>
      </c>
      <c r="L58" s="5">
        <f>IF(ISNA(MATCH($A58,'[2]Výsledková listina'!$L:$L,0)),"",INDEX('[2]Výsledková listina'!$B:$T,MATCH($A58,'[2]Výsledková listina'!$L:$L,0),16))</f>
        <v>8</v>
      </c>
      <c r="M58" s="5">
        <f>IF(ISNA(MATCH($A58,'[4]Výsledková listina'!$C:$C,0)),"",INDEX('[4]Výsledková listina'!$B:$T,MATCH($A58,'[4]Výsledková listina'!$C:$C,0),6))</f>
        <v>0</v>
      </c>
      <c r="N58" s="5">
        <f>IF(ISNA(MATCH($A58,'[4]Výsledková listina'!$C:$C,0)),"",INDEX('[4]Výsledková listina'!$B:$T,MATCH($A58,'[4]Výsledková listina'!$C:$C,0),7))</f>
        <v>10.5</v>
      </c>
      <c r="O58" s="5">
        <f>IF(ISNA(MATCH($A58,'[4]Výsledková listina'!$L:$L,0)),"",INDEX('[4]Výsledková listina'!$B:$T,MATCH($A58,'[4]Výsledková listina'!$L:$L,0),15))</f>
        <v>6000</v>
      </c>
      <c r="P58" s="5">
        <f>IF(ISNA(MATCH($A58,'[4]Výsledková listina'!$L:$L,0)),"",INDEX('[4]Výsledková listina'!$B:$T,MATCH($A58,'[4]Výsledková listina'!$L:$L,0),16))</f>
        <v>3</v>
      </c>
      <c r="Q58" s="5">
        <f>IF(ISNA(MATCH($A58,'[3]Výsledková listina'!$C:$C,0)),"",INDEX('[3]Výsledková listina'!$B:$T,MATCH($A58,'[3]Výsledková listina'!$C:$C,0),6))</f>
        <v>1500</v>
      </c>
      <c r="R58" s="5">
        <f>IF(ISNA(MATCH($A58,'[3]Výsledková listina'!$C:$C,0)),"",INDEX('[3]Výsledková listina'!$B:$T,MATCH($A58,'[3]Výsledková listina'!$C:$C,0),7))</f>
        <v>11</v>
      </c>
      <c r="S58" s="5">
        <f>IF(ISNA(MATCH($A58,'[3]Výsledková listina'!$L:$L,0)),"",INDEX('[3]Výsledková listina'!$B:$T,MATCH($A58,'[3]Výsledková listina'!$L:$L,0),15))</f>
        <v>1000</v>
      </c>
      <c r="T58" s="5">
        <f>IF(ISNA(MATCH($A58,'[3]Výsledková listina'!$L:$L,0)),"",INDEX('[3]Výsledková listina'!$B:$T,MATCH($A58,'[3]Výsledková listina'!$L:$L,0),16))</f>
        <v>9</v>
      </c>
      <c r="U58" s="5">
        <f t="shared" si="2"/>
        <v>12670</v>
      </c>
      <c r="V58" s="5">
        <f t="shared" si="3"/>
        <v>71.5</v>
      </c>
      <c r="W58" s="5"/>
      <c r="X58" s="6">
        <v>55</v>
      </c>
    </row>
    <row r="59" spans="1:24" ht="25.5" customHeight="1">
      <c r="A59" s="7">
        <v>2260</v>
      </c>
      <c r="B59" s="8" t="s">
        <v>93</v>
      </c>
      <c r="C59" s="8" t="s">
        <v>108</v>
      </c>
      <c r="D59" s="9" t="s">
        <v>31</v>
      </c>
      <c r="E59" s="5">
        <f>IF(ISNA(MATCH($A59,'[1]Výsledková listina'!$C:$C,0)),"",INDEX('[1]Výsledková listina'!$B:$T,MATCH($A59,'[1]Výsledková listina'!$C:$C,0),6))</f>
        <v>120</v>
      </c>
      <c r="F59" s="5">
        <f>IF(ISNA(MATCH($A59,'[1]Výsledková listina'!$C:$C,0)),"",INDEX('[1]Výsledková listina'!$B:$T,MATCH($A59,'[1]Výsledková listina'!$C:$C,0),7))</f>
        <v>5</v>
      </c>
      <c r="G59" s="5">
        <f>IF(ISNA(MATCH($A59,'[1]Výsledková listina'!$L:$L,0)),"",INDEX('[1]Výsledková listina'!$B:$T,MATCH($A59,'[1]Výsledková listina'!$L:$L,0),15))</f>
        <v>1080</v>
      </c>
      <c r="H59" s="5">
        <f>IF(ISNA(MATCH($A59,'[1]Výsledková listina'!$L:$L,0)),"",INDEX('[1]Výsledková listina'!$B:$T,MATCH($A59,'[1]Výsledková listina'!$L:$L,0),16))</f>
        <v>8</v>
      </c>
      <c r="I59" s="5">
        <f>IF(ISNA(MATCH($A59,'[2]Výsledková listina'!$C:$C,0)),"",INDEX('[2]Výsledková listina'!$B:$T,MATCH($A59,'[2]Výsledková listina'!$C:$C,0),6))</f>
        <v>0</v>
      </c>
      <c r="J59" s="5">
        <f>IF(ISNA(MATCH($A59,'[2]Výsledková listina'!$C:$C,0)),"",INDEX('[2]Výsledková listina'!$B:$T,MATCH($A59,'[2]Výsledková listina'!$C:$C,0),7))</f>
        <v>11.5</v>
      </c>
      <c r="K59" s="5">
        <f>IF(ISNA(MATCH($A59,'[2]Výsledková listina'!$L:$L,0)),"",INDEX('[2]Výsledková listina'!$B:$T,MATCH($A59,'[2]Výsledková listina'!$L:$L,0),15))</f>
        <v>700</v>
      </c>
      <c r="L59" s="5">
        <f>IF(ISNA(MATCH($A59,'[2]Výsledková listina'!$L:$L,0)),"",INDEX('[2]Výsledková listina'!$B:$T,MATCH($A59,'[2]Výsledková listina'!$L:$L,0),16))</f>
        <v>11</v>
      </c>
      <c r="M59" s="5">
        <f>IF(ISNA(MATCH($A59,'[4]Výsledková listina'!$C:$C,0)),"",INDEX('[4]Výsledková listina'!$B:$T,MATCH($A59,'[4]Výsledková listina'!$C:$C,0),6))</f>
        <v>340</v>
      </c>
      <c r="N59" s="5">
        <f>IF(ISNA(MATCH($A59,'[4]Výsledková listina'!$C:$C,0)),"",INDEX('[4]Výsledková listina'!$B:$T,MATCH($A59,'[4]Výsledková listina'!$C:$C,0),7))</f>
        <v>10</v>
      </c>
      <c r="O59" s="5">
        <f>IF(ISNA(MATCH($A59,'[4]Výsledková listina'!$L:$L,0)),"",INDEX('[4]Výsledková listina'!$B:$T,MATCH($A59,'[4]Výsledková listina'!$L:$L,0),15))</f>
        <v>1800</v>
      </c>
      <c r="P59" s="5">
        <f>IF(ISNA(MATCH($A59,'[4]Výsledková listina'!$L:$L,0)),"",INDEX('[4]Výsledková listina'!$B:$T,MATCH($A59,'[4]Výsledková listina'!$L:$L,0),16))</f>
        <v>9</v>
      </c>
      <c r="Q59" s="5">
        <f>IF(ISNA(MATCH($A59,'[3]Výsledková listina'!$C:$C,0)),"",INDEX('[3]Výsledková listina'!$B:$T,MATCH($A59,'[3]Výsledková listina'!$C:$C,0),6))</f>
        <v>1550</v>
      </c>
      <c r="R59" s="5">
        <f>IF(ISNA(MATCH($A59,'[3]Výsledková listina'!$C:$C,0)),"",INDEX('[3]Výsledková listina'!$B:$T,MATCH($A59,'[3]Výsledková listina'!$C:$C,0),7))</f>
        <v>8</v>
      </c>
      <c r="S59" s="5">
        <f>IF(ISNA(MATCH($A59,'[3]Výsledková listina'!$L:$L,0)),"",INDEX('[3]Výsledková listina'!$B:$T,MATCH($A59,'[3]Výsledková listina'!$L:$L,0),15))</f>
        <v>1400</v>
      </c>
      <c r="T59" s="5">
        <f>IF(ISNA(MATCH($A59,'[3]Výsledková listina'!$L:$L,0)),"",INDEX('[3]Výsledková listina'!$B:$T,MATCH($A59,'[3]Výsledková listina'!$L:$L,0),16))</f>
        <v>10</v>
      </c>
      <c r="U59" s="5">
        <f t="shared" si="2"/>
        <v>6990</v>
      </c>
      <c r="V59" s="5">
        <f t="shared" si="3"/>
        <v>72.5</v>
      </c>
      <c r="W59" s="5"/>
      <c r="X59" s="6">
        <v>56</v>
      </c>
    </row>
    <row r="60" spans="1:24" ht="25.5" customHeight="1">
      <c r="A60" s="7">
        <v>2319</v>
      </c>
      <c r="B60" s="8" t="s">
        <v>101</v>
      </c>
      <c r="C60" s="8" t="s">
        <v>108</v>
      </c>
      <c r="D60" s="9" t="s">
        <v>112</v>
      </c>
      <c r="E60" s="5">
        <f>IF(ISNA(MATCH($A60,'[1]Výsledková listina'!$C:$C,0)),"",INDEX('[1]Výsledková listina'!$B:$T,MATCH($A60,'[1]Výsledková listina'!$C:$C,0),6))</f>
        <v>0</v>
      </c>
      <c r="F60" s="5">
        <f>IF(ISNA(MATCH($A60,'[1]Výsledková listina'!$C:$C,0)),"",INDEX('[1]Výsledková listina'!$B:$T,MATCH($A60,'[1]Výsledková listina'!$C:$C,0),7))</f>
        <v>10</v>
      </c>
      <c r="G60" s="5">
        <f>IF(ISNA(MATCH($A60,'[1]Výsledková listina'!$L:$L,0)),"",INDEX('[1]Výsledková listina'!$B:$T,MATCH($A60,'[1]Výsledková listina'!$L:$L,0),15))</f>
        <v>910</v>
      </c>
      <c r="H60" s="5">
        <f>IF(ISNA(MATCH($A60,'[1]Výsledková listina'!$L:$L,0)),"",INDEX('[1]Výsledková listina'!$B:$T,MATCH($A60,'[1]Výsledková listina'!$L:$L,0),16))</f>
        <v>11</v>
      </c>
      <c r="I60" s="5">
        <f>IF(ISNA(MATCH($A60,'[2]Výsledková listina'!$C:$C,0)),"",INDEX('[2]Výsledková listina'!$B:$T,MATCH($A60,'[2]Výsledková listina'!$C:$C,0),6))</f>
        <v>3680</v>
      </c>
      <c r="J60" s="5">
        <f>IF(ISNA(MATCH($A60,'[2]Výsledková listina'!$C:$C,0)),"",INDEX('[2]Výsledková listina'!$B:$T,MATCH($A60,'[2]Výsledková listina'!$C:$C,0),7))</f>
        <v>4</v>
      </c>
      <c r="K60" s="5">
        <f>IF(ISNA(MATCH($A60,'[2]Výsledková listina'!$L:$L,0)),"",INDEX('[2]Výsledková listina'!$B:$T,MATCH($A60,'[2]Výsledková listina'!$L:$L,0),15))</f>
        <v>480</v>
      </c>
      <c r="L60" s="5">
        <f>IF(ISNA(MATCH($A60,'[2]Výsledková listina'!$L:$L,0)),"",INDEX('[2]Výsledková listina'!$B:$T,MATCH($A60,'[2]Výsledková listina'!$L:$L,0),16))</f>
        <v>12</v>
      </c>
      <c r="M60" s="5">
        <f>IF(ISNA(MATCH($A60,'[4]Výsledková listina'!$C:$C,0)),"",INDEX('[4]Výsledková listina'!$B:$T,MATCH($A60,'[4]Výsledková listina'!$C:$C,0),6))</f>
        <v>0</v>
      </c>
      <c r="N60" s="5">
        <f>IF(ISNA(MATCH($A60,'[4]Výsledková listina'!$C:$C,0)),"",INDEX('[4]Výsledková listina'!$B:$T,MATCH($A60,'[4]Výsledková listina'!$C:$C,0),7))</f>
        <v>11.5</v>
      </c>
      <c r="O60" s="5">
        <f>IF(ISNA(MATCH($A60,'[4]Výsledková listina'!$L:$L,0)),"",INDEX('[4]Výsledková listina'!$B:$T,MATCH($A60,'[4]Výsledková listina'!$L:$L,0),15))</f>
        <v>700</v>
      </c>
      <c r="P60" s="5">
        <f>IF(ISNA(MATCH($A60,'[4]Výsledková listina'!$L:$L,0)),"",INDEX('[4]Výsledková listina'!$B:$T,MATCH($A60,'[4]Výsledková listina'!$L:$L,0),16))</f>
        <v>8</v>
      </c>
      <c r="Q60" s="5">
        <f>IF(ISNA(MATCH($A60,'[3]Výsledková listina'!$C:$C,0)),"",INDEX('[3]Výsledková listina'!$B:$T,MATCH($A60,'[3]Výsledková listina'!$C:$C,0),6))</f>
        <v>800</v>
      </c>
      <c r="R60" s="5">
        <f>IF(ISNA(MATCH($A60,'[3]Výsledková listina'!$C:$C,0)),"",INDEX('[3]Výsledková listina'!$B:$T,MATCH($A60,'[3]Výsledková listina'!$C:$C,0),7))</f>
        <v>10</v>
      </c>
      <c r="S60" s="5">
        <f>IF(ISNA(MATCH($A60,'[3]Výsledková listina'!$L:$L,0)),"",INDEX('[3]Výsledková listina'!$B:$T,MATCH($A60,'[3]Výsledková listina'!$L:$L,0),15))</f>
        <v>1600</v>
      </c>
      <c r="T60" s="5">
        <f>IF(ISNA(MATCH($A60,'[3]Výsledková listina'!$L:$L,0)),"",INDEX('[3]Výsledková listina'!$B:$T,MATCH($A60,'[3]Výsledková listina'!$L:$L,0),16))</f>
        <v>8</v>
      </c>
      <c r="U60" s="5">
        <f t="shared" si="2"/>
        <v>8170</v>
      </c>
      <c r="V60" s="5">
        <f t="shared" si="3"/>
        <v>74.5</v>
      </c>
      <c r="W60" s="5"/>
      <c r="X60" s="6">
        <v>57</v>
      </c>
    </row>
    <row r="61" spans="1:24" ht="25.5" customHeight="1">
      <c r="A61" s="7">
        <v>2394</v>
      </c>
      <c r="B61" s="8" t="s">
        <v>58</v>
      </c>
      <c r="C61" s="8" t="s">
        <v>108</v>
      </c>
      <c r="D61" s="9" t="s">
        <v>35</v>
      </c>
      <c r="E61" s="5">
        <f>IF(ISNA(MATCH($A61,'[1]Výsledková listina'!$C:$C,0)),"",INDEX('[1]Výsledková listina'!$B:$T,MATCH($A61,'[1]Výsledková listina'!$C:$C,0),6))</f>
        <v>240</v>
      </c>
      <c r="F61" s="5">
        <f>IF(ISNA(MATCH($A61,'[1]Výsledková listina'!$C:$C,0)),"",INDEX('[1]Výsledková listina'!$B:$T,MATCH($A61,'[1]Výsledková listina'!$C:$C,0),7))</f>
        <v>7</v>
      </c>
      <c r="G61" s="5">
        <f>IF(ISNA(MATCH($A61,'[1]Výsledková listina'!$L:$L,0)),"",INDEX('[1]Výsledková listina'!$B:$T,MATCH($A61,'[1]Výsledková listina'!$L:$L,0),15))</f>
        <v>1440</v>
      </c>
      <c r="H61" s="5">
        <f>IF(ISNA(MATCH($A61,'[1]Výsledková listina'!$L:$L,0)),"",INDEX('[1]Výsledková listina'!$B:$T,MATCH($A61,'[1]Výsledková listina'!$L:$L,0),16))</f>
        <v>11</v>
      </c>
      <c r="I61" s="5">
        <f>IF(ISNA(MATCH($A61,'[2]Výsledková listina'!$C:$C,0)),"",INDEX('[2]Výsledková listina'!$B:$T,MATCH($A61,'[2]Výsledková listina'!$C:$C,0),6))</f>
        <v>1520</v>
      </c>
      <c r="J61" s="5">
        <f>IF(ISNA(MATCH($A61,'[2]Výsledková listina'!$C:$C,0)),"",INDEX('[2]Výsledková listina'!$B:$T,MATCH($A61,'[2]Výsledková listina'!$C:$C,0),7))</f>
        <v>9</v>
      </c>
      <c r="K61" s="5">
        <f>IF(ISNA(MATCH($A61,'[2]Výsledková listina'!$L:$L,0)),"",INDEX('[2]Výsledková listina'!$B:$T,MATCH($A61,'[2]Výsledková listina'!$L:$L,0),15))</f>
        <v>660</v>
      </c>
      <c r="L61" s="5">
        <f>IF(ISNA(MATCH($A61,'[2]Výsledková listina'!$L:$L,0)),"",INDEX('[2]Výsledková listina'!$B:$T,MATCH($A61,'[2]Výsledková listina'!$L:$L,0),16))</f>
        <v>9</v>
      </c>
      <c r="M61" s="5">
        <f>IF(ISNA(MATCH($A61,'[4]Výsledková listina'!$C:$C,0)),"",INDEX('[4]Výsledková listina'!$B:$T,MATCH($A61,'[4]Výsledková listina'!$C:$C,0),6))</f>
        <v>0</v>
      </c>
      <c r="N61" s="5">
        <f>IF(ISNA(MATCH($A61,'[4]Výsledková listina'!$C:$C,0)),"",INDEX('[4]Výsledková listina'!$B:$T,MATCH($A61,'[4]Výsledková listina'!$C:$C,0),7))</f>
        <v>10.5</v>
      </c>
      <c r="O61" s="5">
        <f>IF(ISNA(MATCH($A61,'[4]Výsledková listina'!$L:$L,0)),"",INDEX('[4]Výsledková listina'!$B:$T,MATCH($A61,'[4]Výsledková listina'!$L:$L,0),15))</f>
        <v>450</v>
      </c>
      <c r="P61" s="5">
        <f>IF(ISNA(MATCH($A61,'[4]Výsledková listina'!$L:$L,0)),"",INDEX('[4]Výsledková listina'!$B:$T,MATCH($A61,'[4]Výsledková listina'!$L:$L,0),16))</f>
        <v>9</v>
      </c>
      <c r="Q61" s="5">
        <f>IF(ISNA(MATCH($A61,'[3]Výsledková listina'!$C:$C,0)),"",INDEX('[3]Výsledková listina'!$B:$T,MATCH($A61,'[3]Výsledková listina'!$C:$C,0),6))</f>
        <v>1100</v>
      </c>
      <c r="R61" s="5">
        <f>IF(ISNA(MATCH($A61,'[3]Výsledková listina'!$C:$C,0)),"",INDEX('[3]Výsledková listina'!$B:$T,MATCH($A61,'[3]Výsledková listina'!$C:$C,0),7))</f>
        <v>7</v>
      </c>
      <c r="S61" s="5">
        <f>IF(ISNA(MATCH($A61,'[3]Výsledková listina'!$L:$L,0)),"",INDEX('[3]Výsledková listina'!$B:$T,MATCH($A61,'[3]Výsledková listina'!$L:$L,0),15))</f>
        <v>1100</v>
      </c>
      <c r="T61" s="5">
        <f>IF(ISNA(MATCH($A61,'[3]Výsledková listina'!$L:$L,0)),"",INDEX('[3]Výsledková listina'!$B:$T,MATCH($A61,'[3]Výsledková listina'!$L:$L,0),16))</f>
        <v>12</v>
      </c>
      <c r="U61" s="5">
        <f t="shared" si="2"/>
        <v>6510</v>
      </c>
      <c r="V61" s="5">
        <f t="shared" si="3"/>
        <v>74.5</v>
      </c>
      <c r="W61" s="5"/>
      <c r="X61" s="6">
        <v>58</v>
      </c>
    </row>
    <row r="62" spans="1:24" ht="25.5" customHeight="1">
      <c r="A62" s="7">
        <v>95</v>
      </c>
      <c r="B62" s="8" t="s">
        <v>145</v>
      </c>
      <c r="C62" s="8" t="s">
        <v>108</v>
      </c>
      <c r="D62" s="9" t="s">
        <v>19</v>
      </c>
      <c r="E62" s="5">
        <v>0</v>
      </c>
      <c r="F62" s="5">
        <v>14</v>
      </c>
      <c r="G62" s="5">
        <v>0</v>
      </c>
      <c r="H62" s="5">
        <v>14</v>
      </c>
      <c r="I62" s="5">
        <f>IF(ISNA(MATCH($A62,'[2]Výsledková listina'!$C:$C,0)),"",INDEX('[2]Výsledková listina'!$B:$T,MATCH($A62,'[2]Výsledková listina'!$C:$C,0),6))</f>
        <v>1460</v>
      </c>
      <c r="J62" s="5">
        <f>IF(ISNA(MATCH($A62,'[2]Výsledková listina'!$C:$C,0)),"",INDEX('[2]Výsledková listina'!$B:$T,MATCH($A62,'[2]Výsledková listina'!$C:$C,0),7))</f>
        <v>6</v>
      </c>
      <c r="K62" s="5">
        <f>IF(ISNA(MATCH($A62,'[2]Výsledková listina'!$L:$L,0)),"",INDEX('[2]Výsledková listina'!$B:$T,MATCH($A62,'[2]Výsledková listina'!$L:$L,0),15))</f>
        <v>4280</v>
      </c>
      <c r="L62" s="5">
        <f>IF(ISNA(MATCH($A62,'[2]Výsledková listina'!$L:$L,0)),"",INDEX('[2]Výsledková listina'!$B:$T,MATCH($A62,'[2]Výsledková listina'!$L:$L,0),16))</f>
        <v>3</v>
      </c>
      <c r="M62" s="5">
        <v>0</v>
      </c>
      <c r="N62" s="5">
        <v>14</v>
      </c>
      <c r="O62" s="5">
        <v>0</v>
      </c>
      <c r="P62" s="5">
        <v>14</v>
      </c>
      <c r="Q62" s="5">
        <f>IF(ISNA(MATCH($A62,'[3]Výsledková listina'!$C:$C,0)),"",INDEX('[3]Výsledková listina'!$B:$T,MATCH($A62,'[3]Výsledková listina'!$C:$C,0),6))</f>
        <v>1850</v>
      </c>
      <c r="R62" s="5">
        <f>IF(ISNA(MATCH($A62,'[3]Výsledková listina'!$C:$C,0)),"",INDEX('[3]Výsledková listina'!$B:$T,MATCH($A62,'[3]Výsledková listina'!$C:$C,0),7))</f>
        <v>6.5</v>
      </c>
      <c r="S62" s="5">
        <f>IF(ISNA(MATCH($A62,'[3]Výsledková listina'!$L:$L,0)),"",INDEX('[3]Výsledková listina'!$B:$T,MATCH($A62,'[3]Výsledková listina'!$L:$L,0),15))</f>
        <v>3300</v>
      </c>
      <c r="T62" s="5">
        <f>IF(ISNA(MATCH($A62,'[3]Výsledková listina'!$L:$L,0)),"",INDEX('[3]Výsledková listina'!$B:$T,MATCH($A62,'[3]Výsledková listina'!$L:$L,0),16))</f>
        <v>4</v>
      </c>
      <c r="U62" s="5">
        <f t="shared" si="2"/>
        <v>10890</v>
      </c>
      <c r="V62" s="5">
        <f t="shared" si="3"/>
        <v>75.5</v>
      </c>
      <c r="W62" s="5"/>
      <c r="X62" s="6">
        <v>59</v>
      </c>
    </row>
    <row r="63" spans="1:24" ht="25.5" customHeight="1">
      <c r="A63" s="7">
        <v>2338</v>
      </c>
      <c r="B63" s="8" t="s">
        <v>99</v>
      </c>
      <c r="C63" s="8" t="s">
        <v>108</v>
      </c>
      <c r="D63" s="9" t="s">
        <v>112</v>
      </c>
      <c r="E63" s="5">
        <f>IF(ISNA(MATCH($A63,'[1]Výsledková listina'!$C:$C,0)),"",INDEX('[1]Výsledková listina'!$B:$T,MATCH($A63,'[1]Výsledková listina'!$C:$C,0),6))</f>
        <v>0</v>
      </c>
      <c r="F63" s="5">
        <f>IF(ISNA(MATCH($A63,'[1]Výsledková listina'!$C:$C,0)),"",INDEX('[1]Výsledková listina'!$B:$T,MATCH($A63,'[1]Výsledková listina'!$C:$C,0),7))</f>
        <v>13</v>
      </c>
      <c r="G63" s="5">
        <f>IF(ISNA(MATCH($A63,'[1]Výsledková listina'!$L:$L,0)),"",INDEX('[1]Výsledková listina'!$B:$T,MATCH($A63,'[1]Výsledková listina'!$L:$L,0),15))</f>
        <v>1100</v>
      </c>
      <c r="H63" s="5">
        <f>IF(ISNA(MATCH($A63,'[1]Výsledková listina'!$L:$L,0)),"",INDEX('[1]Výsledková listina'!$B:$T,MATCH($A63,'[1]Výsledková listina'!$L:$L,0),16))</f>
        <v>9</v>
      </c>
      <c r="I63" s="5">
        <f>IF(ISNA(MATCH($A63,'[2]Výsledková listina'!$C:$C,0)),"",INDEX('[2]Výsledková listina'!$B:$T,MATCH($A63,'[2]Výsledková listina'!$C:$C,0),6))</f>
        <v>0</v>
      </c>
      <c r="J63" s="5">
        <f>IF(ISNA(MATCH($A63,'[2]Výsledková listina'!$C:$C,0)),"",INDEX('[2]Výsledková listina'!$B:$T,MATCH($A63,'[2]Výsledková listina'!$C:$C,0),7))</f>
        <v>11.5</v>
      </c>
      <c r="K63" s="5">
        <f>IF(ISNA(MATCH($A63,'[2]Výsledková listina'!$L:$L,0)),"",INDEX('[2]Výsledková listina'!$B:$T,MATCH($A63,'[2]Výsledková listina'!$L:$L,0),15))</f>
        <v>1280</v>
      </c>
      <c r="L63" s="5">
        <f>IF(ISNA(MATCH($A63,'[2]Výsledková listina'!$L:$L,0)),"",INDEX('[2]Výsledková listina'!$B:$T,MATCH($A63,'[2]Výsledková listina'!$L:$L,0),16))</f>
        <v>6</v>
      </c>
      <c r="M63" s="5">
        <f>IF(ISNA(MATCH($A63,'[4]Výsledková listina'!$C:$C,0)),"",INDEX('[4]Výsledková listina'!$B:$T,MATCH($A63,'[4]Výsledková listina'!$C:$C,0),6))</f>
        <v>0</v>
      </c>
      <c r="N63" s="5">
        <f>IF(ISNA(MATCH($A63,'[4]Výsledková listina'!$C:$C,0)),"",INDEX('[4]Výsledková listina'!$B:$T,MATCH($A63,'[4]Výsledková listina'!$C:$C,0),7))</f>
        <v>10.5</v>
      </c>
      <c r="O63" s="5">
        <f>IF(ISNA(MATCH($A63,'[4]Výsledková listina'!$L:$L,0)),"",INDEX('[4]Výsledková listina'!$B:$T,MATCH($A63,'[4]Výsledková listina'!$L:$L,0),15))</f>
        <v>3120</v>
      </c>
      <c r="P63" s="5">
        <f>IF(ISNA(MATCH($A63,'[4]Výsledková listina'!$L:$L,0)),"",INDEX('[4]Výsledková listina'!$B:$T,MATCH($A63,'[4]Výsledková listina'!$L:$L,0),16))</f>
        <v>11</v>
      </c>
      <c r="Q63" s="5">
        <f>IF(ISNA(MATCH($A63,'[3]Výsledková listina'!$C:$C,0)),"",INDEX('[3]Výsledková listina'!$B:$T,MATCH($A63,'[3]Výsledková listina'!$C:$C,0),6))</f>
        <v>0</v>
      </c>
      <c r="R63" s="5">
        <f>IF(ISNA(MATCH($A63,'[3]Výsledková listina'!$C:$C,0)),"",INDEX('[3]Výsledková listina'!$B:$T,MATCH($A63,'[3]Výsledková listina'!$C:$C,0),7))</f>
        <v>11</v>
      </c>
      <c r="S63" s="5">
        <f>IF(ISNA(MATCH($A63,'[3]Výsledková listina'!$L:$L,0)),"",INDEX('[3]Výsledková listina'!$B:$T,MATCH($A63,'[3]Výsledková listina'!$L:$L,0),15))</f>
        <v>1640</v>
      </c>
      <c r="T63" s="5">
        <f>IF(ISNA(MATCH($A63,'[3]Výsledková listina'!$L:$L,0)),"",INDEX('[3]Výsledková listina'!$B:$T,MATCH($A63,'[3]Výsledková listina'!$L:$L,0),16))</f>
        <v>4.5</v>
      </c>
      <c r="U63" s="5">
        <f t="shared" si="2"/>
        <v>7140</v>
      </c>
      <c r="V63" s="5">
        <f t="shared" si="3"/>
        <v>76.5</v>
      </c>
      <c r="W63" s="5"/>
      <c r="X63" s="6">
        <v>60</v>
      </c>
    </row>
    <row r="64" spans="1:24" ht="25.5" customHeight="1">
      <c r="A64" s="7">
        <v>1086</v>
      </c>
      <c r="B64" s="8" t="s">
        <v>68</v>
      </c>
      <c r="C64" s="8" t="s">
        <v>108</v>
      </c>
      <c r="D64" s="9" t="s">
        <v>111</v>
      </c>
      <c r="E64" s="5">
        <f>IF(ISNA(MATCH($A64,'[1]Výsledková listina'!$C:$C,0)),"",INDEX('[1]Výsledková listina'!$B:$T,MATCH($A64,'[1]Výsledková listina'!$C:$C,0),6))</f>
        <v>180</v>
      </c>
      <c r="F64" s="5">
        <f>IF(ISNA(MATCH($A64,'[1]Výsledková listina'!$C:$C,0)),"",INDEX('[1]Výsledková listina'!$B:$T,MATCH($A64,'[1]Výsledková listina'!$C:$C,0),7))</f>
        <v>9</v>
      </c>
      <c r="G64" s="5">
        <f>IF(ISNA(MATCH($A64,'[1]Výsledková listina'!$L:$L,0)),"",INDEX('[1]Výsledková listina'!$B:$T,MATCH($A64,'[1]Výsledková listina'!$L:$L,0),15))</f>
        <v>1790</v>
      </c>
      <c r="H64" s="5">
        <f>IF(ISNA(MATCH($A64,'[1]Výsledková listina'!$L:$L,0)),"",INDEX('[1]Výsledková listina'!$B:$T,MATCH($A64,'[1]Výsledková listina'!$L:$L,0),16))</f>
        <v>5.5</v>
      </c>
      <c r="I64" s="5">
        <f>IF(ISNA(MATCH($A64,'[2]Výsledková listina'!$C:$C,0)),"",INDEX('[2]Výsledková listina'!$B:$T,MATCH($A64,'[2]Výsledková listina'!$C:$C,0),6))</f>
        <v>100</v>
      </c>
      <c r="J64" s="5">
        <f>IF(ISNA(MATCH($A64,'[2]Výsledková listina'!$C:$C,0)),"",INDEX('[2]Výsledková listina'!$B:$T,MATCH($A64,'[2]Výsledková listina'!$C:$C,0),7))</f>
        <v>13</v>
      </c>
      <c r="K64" s="5">
        <f>IF(ISNA(MATCH($A64,'[2]Výsledková listina'!$L:$L,0)),"",INDEX('[2]Výsledková listina'!$B:$T,MATCH($A64,'[2]Výsledková listina'!$L:$L,0),15))</f>
        <v>440</v>
      </c>
      <c r="L64" s="5">
        <f>IF(ISNA(MATCH($A64,'[2]Výsledková listina'!$L:$L,0)),"",INDEX('[2]Výsledková listina'!$B:$T,MATCH($A64,'[2]Výsledková listina'!$L:$L,0),16))</f>
        <v>11</v>
      </c>
      <c r="M64" s="5">
        <f>IF(ISNA(MATCH($A64,'[4]Výsledková listina'!$C:$C,0)),"",INDEX('[4]Výsledková listina'!$B:$T,MATCH($A64,'[4]Výsledková listina'!$C:$C,0),6))</f>
        <v>0</v>
      </c>
      <c r="N64" s="5">
        <f>IF(ISNA(MATCH($A64,'[4]Výsledková listina'!$C:$C,0)),"",INDEX('[4]Výsledková listina'!$B:$T,MATCH($A64,'[4]Výsledková listina'!$C:$C,0),7))</f>
        <v>10</v>
      </c>
      <c r="O64" s="5">
        <f>IF(ISNA(MATCH($A64,'[4]Výsledková listina'!$L:$L,0)),"",INDEX('[4]Výsledková listina'!$B:$T,MATCH($A64,'[4]Výsledková listina'!$L:$L,0),15))</f>
        <v>1040</v>
      </c>
      <c r="P64" s="5">
        <f>IF(ISNA(MATCH($A64,'[4]Výsledková listina'!$L:$L,0)),"",INDEX('[4]Výsledková listina'!$B:$T,MATCH($A64,'[4]Výsledková listina'!$L:$L,0),16))</f>
        <v>11</v>
      </c>
      <c r="Q64" s="5">
        <f>IF(ISNA(MATCH($A64,'[3]Výsledková listina'!$C:$C,0)),"",INDEX('[3]Výsledková listina'!$B:$T,MATCH($A64,'[3]Výsledková listina'!$C:$C,0),6))</f>
        <v>0</v>
      </c>
      <c r="R64" s="5">
        <f>IF(ISNA(MATCH($A64,'[3]Výsledková listina'!$C:$C,0)),"",INDEX('[3]Výsledková listina'!$B:$T,MATCH($A64,'[3]Výsledková listina'!$C:$C,0),7))</f>
        <v>11</v>
      </c>
      <c r="S64" s="5">
        <f>IF(ISNA(MATCH($A64,'[3]Výsledková listina'!$L:$L,0)),"",INDEX('[3]Výsledková listina'!$B:$T,MATCH($A64,'[3]Výsledková listina'!$L:$L,0),15))</f>
        <v>2150</v>
      </c>
      <c r="T64" s="5">
        <f>IF(ISNA(MATCH($A64,'[3]Výsledková listina'!$L:$L,0)),"",INDEX('[3]Výsledková listina'!$B:$T,MATCH($A64,'[3]Výsledková listina'!$L:$L,0),16))</f>
        <v>6</v>
      </c>
      <c r="U64" s="5">
        <f t="shared" si="2"/>
        <v>5700</v>
      </c>
      <c r="V64" s="5">
        <f t="shared" si="3"/>
        <v>76.5</v>
      </c>
      <c r="W64" s="5"/>
      <c r="X64" s="6">
        <v>61</v>
      </c>
    </row>
    <row r="65" spans="1:24" ht="25.5" customHeight="1">
      <c r="A65" s="7">
        <v>969</v>
      </c>
      <c r="B65" s="8" t="s">
        <v>105</v>
      </c>
      <c r="C65" s="8" t="s">
        <v>108</v>
      </c>
      <c r="D65" s="9" t="s">
        <v>27</v>
      </c>
      <c r="E65" s="5">
        <f>IF(ISNA(MATCH($A65,'[1]Výsledková listina'!$C:$C,0)),"",INDEX('[1]Výsledková listina'!$B:$T,MATCH($A65,'[1]Výsledková listina'!$C:$C,0),6))</f>
        <v>90</v>
      </c>
      <c r="F65" s="5">
        <f>IF(ISNA(MATCH($A65,'[1]Výsledková listina'!$C:$C,0)),"",INDEX('[1]Výsledková listina'!$B:$T,MATCH($A65,'[1]Výsledková listina'!$C:$C,0),7))</f>
        <v>11.5</v>
      </c>
      <c r="G65" s="5">
        <f>IF(ISNA(MATCH($A65,'[1]Výsledková listina'!$L:$L,0)),"",INDEX('[1]Výsledková listina'!$B:$T,MATCH($A65,'[1]Výsledková listina'!$L:$L,0),15))</f>
        <v>0</v>
      </c>
      <c r="H65" s="5">
        <f>IF(ISNA(MATCH($A65,'[1]Výsledková listina'!$L:$L,0)),"",INDEX('[1]Výsledková listina'!$B:$T,MATCH($A65,'[1]Výsledková listina'!$L:$L,0),16))</f>
        <v>12</v>
      </c>
      <c r="I65" s="5">
        <f>IF(ISNA(MATCH($A65,'[2]Výsledková listina'!$C:$C,0)),"",INDEX('[2]Výsledková listina'!$B:$T,MATCH($A65,'[2]Výsledková listina'!$C:$C,0),6))</f>
        <v>1200</v>
      </c>
      <c r="J65" s="5">
        <f>IF(ISNA(MATCH($A65,'[2]Výsledková listina'!$C:$C,0)),"",INDEX('[2]Výsledková listina'!$B:$T,MATCH($A65,'[2]Výsledková listina'!$C:$C,0),7))</f>
        <v>7</v>
      </c>
      <c r="K65" s="5">
        <f>IF(ISNA(MATCH($A65,'[2]Výsledková listina'!$L:$L,0)),"",INDEX('[2]Výsledková listina'!$B:$T,MATCH($A65,'[2]Výsledková listina'!$L:$L,0),15))</f>
        <v>680</v>
      </c>
      <c r="L65" s="5">
        <f>IF(ISNA(MATCH($A65,'[2]Výsledková listina'!$L:$L,0)),"",INDEX('[2]Výsledková listina'!$B:$T,MATCH($A65,'[2]Výsledková listina'!$L:$L,0),16))</f>
        <v>10</v>
      </c>
      <c r="M65" s="5">
        <f>IF(ISNA(MATCH($A65,'[4]Výsledková listina'!$C:$C,0)),"",INDEX('[4]Výsledková listina'!$B:$T,MATCH($A65,'[4]Výsledková listina'!$C:$C,0),6))</f>
        <v>50</v>
      </c>
      <c r="N65" s="5">
        <f>IF(ISNA(MATCH($A65,'[4]Výsledková listina'!$C:$C,0)),"",INDEX('[4]Výsledková listina'!$B:$T,MATCH($A65,'[4]Výsledková listina'!$C:$C,0),7))</f>
        <v>9</v>
      </c>
      <c r="O65" s="5">
        <f>IF(ISNA(MATCH($A65,'[4]Výsledková listina'!$L:$L,0)),"",INDEX('[4]Výsledková listina'!$B:$T,MATCH($A65,'[4]Výsledková listina'!$L:$L,0),15))</f>
        <v>1200</v>
      </c>
      <c r="P65" s="5">
        <f>IF(ISNA(MATCH($A65,'[4]Výsledková listina'!$L:$L,0)),"",INDEX('[4]Výsledková listina'!$B:$T,MATCH($A65,'[4]Výsledková listina'!$L:$L,0),16))</f>
        <v>10</v>
      </c>
      <c r="Q65" s="5">
        <f>IF(ISNA(MATCH($A65,'[3]Výsledková listina'!$C:$C,0)),"",INDEX('[3]Výsledková listina'!$B:$T,MATCH($A65,'[3]Výsledková listina'!$C:$C,0),6))</f>
        <v>600</v>
      </c>
      <c r="R65" s="5">
        <f>IF(ISNA(MATCH($A65,'[3]Výsledková listina'!$C:$C,0)),"",INDEX('[3]Výsledková listina'!$B:$T,MATCH($A65,'[3]Výsledková listina'!$C:$C,0),7))</f>
        <v>9</v>
      </c>
      <c r="S65" s="5">
        <f>IF(ISNA(MATCH($A65,'[3]Výsledková listina'!$L:$L,0)),"",INDEX('[3]Výsledková listina'!$B:$T,MATCH($A65,'[3]Výsledková listina'!$L:$L,0),15))</f>
        <v>700</v>
      </c>
      <c r="T65" s="5">
        <f>IF(ISNA(MATCH($A65,'[3]Výsledková listina'!$L:$L,0)),"",INDEX('[3]Výsledková listina'!$B:$T,MATCH($A65,'[3]Výsledková listina'!$L:$L,0),16))</f>
        <v>8</v>
      </c>
      <c r="U65" s="5">
        <f t="shared" si="2"/>
        <v>4520</v>
      </c>
      <c r="V65" s="5">
        <f t="shared" si="3"/>
        <v>76.5</v>
      </c>
      <c r="W65" s="5"/>
      <c r="X65" s="6">
        <v>62</v>
      </c>
    </row>
    <row r="66" spans="1:24" ht="25.5" customHeight="1">
      <c r="A66" s="7">
        <v>1800</v>
      </c>
      <c r="B66" s="8" t="s">
        <v>71</v>
      </c>
      <c r="C66" s="8" t="s">
        <v>141</v>
      </c>
      <c r="D66" s="9" t="s">
        <v>41</v>
      </c>
      <c r="E66" s="5">
        <f>IF(ISNA(MATCH($A66,'[1]Výsledková listina'!$C:$C,0)),"",INDEX('[1]Výsledková listina'!$B:$T,MATCH($A66,'[1]Výsledková listina'!$C:$C,0),6))</f>
        <v>1140</v>
      </c>
      <c r="F66" s="5">
        <f>IF(ISNA(MATCH($A66,'[1]Výsledková listina'!$C:$C,0)),"",INDEX('[1]Výsledková listina'!$B:$T,MATCH($A66,'[1]Výsledková listina'!$C:$C,0),7))</f>
        <v>2</v>
      </c>
      <c r="G66" s="5">
        <f>IF(ISNA(MATCH($A66,'[1]Výsledková listina'!$L:$L,0)),"",INDEX('[1]Výsledková listina'!$B:$T,MATCH($A66,'[1]Výsledková listina'!$L:$L,0),15))</f>
        <v>580</v>
      </c>
      <c r="H66" s="5">
        <f>IF(ISNA(MATCH($A66,'[1]Výsledková listina'!$L:$L,0)),"",INDEX('[1]Výsledková listina'!$B:$T,MATCH($A66,'[1]Výsledková listina'!$L:$L,0),16))</f>
        <v>9</v>
      </c>
      <c r="I66" s="5">
        <f>IF(ISNA(MATCH($A66,'[2]Výsledková listina'!$C:$C,0)),"",INDEX('[2]Výsledková listina'!$B:$T,MATCH($A66,'[2]Výsledková listina'!$C:$C,0),6))</f>
        <v>4420</v>
      </c>
      <c r="J66" s="5">
        <f>IF(ISNA(MATCH($A66,'[2]Výsledková listina'!$C:$C,0)),"",INDEX('[2]Výsledková listina'!$B:$T,MATCH($A66,'[2]Výsledková listina'!$C:$C,0),7))</f>
        <v>3</v>
      </c>
      <c r="K66" s="5">
        <f>IF(ISNA(MATCH($A66,'[2]Výsledková listina'!$L:$L,0)),"",INDEX('[2]Výsledková listina'!$B:$T,MATCH($A66,'[2]Výsledková listina'!$L:$L,0),15))</f>
        <v>3940</v>
      </c>
      <c r="L66" s="5">
        <f>IF(ISNA(MATCH($A66,'[2]Výsledková listina'!$L:$L,0)),"",INDEX('[2]Výsledková listina'!$B:$T,MATCH($A66,'[2]Výsledková listina'!$L:$L,0),16))</f>
        <v>11</v>
      </c>
      <c r="M66" s="5">
        <v>0</v>
      </c>
      <c r="N66" s="5">
        <v>14</v>
      </c>
      <c r="O66" s="5">
        <v>0</v>
      </c>
      <c r="P66" s="5">
        <v>14</v>
      </c>
      <c r="Q66" s="5">
        <v>0</v>
      </c>
      <c r="R66" s="5">
        <v>14</v>
      </c>
      <c r="S66" s="5">
        <v>0</v>
      </c>
      <c r="T66" s="5">
        <v>14</v>
      </c>
      <c r="U66" s="5">
        <f t="shared" si="2"/>
        <v>10080</v>
      </c>
      <c r="V66" s="5">
        <f t="shared" si="3"/>
        <v>81</v>
      </c>
      <c r="W66" s="5"/>
      <c r="X66" s="6">
        <v>63</v>
      </c>
    </row>
    <row r="67" spans="1:24" ht="25.5" customHeight="1">
      <c r="A67" s="7" t="s">
        <v>109</v>
      </c>
      <c r="B67" s="8" t="s">
        <v>90</v>
      </c>
      <c r="C67" s="8" t="s">
        <v>110</v>
      </c>
      <c r="D67" s="9" t="s">
        <v>34</v>
      </c>
      <c r="E67" s="5">
        <f>IF(ISNA(MATCH($A67,'[1]Výsledková listina'!$C:$C,0)),"",INDEX('[1]Výsledková listina'!$B:$T,MATCH($A67,'[1]Výsledková listina'!$C:$C,0),6))</f>
        <v>60</v>
      </c>
      <c r="F67" s="5">
        <f>IF(ISNA(MATCH($A67,'[1]Výsledková listina'!$C:$C,0)),"",INDEX('[1]Výsledková listina'!$B:$T,MATCH($A67,'[1]Výsledková listina'!$C:$C,0),7))</f>
        <v>12</v>
      </c>
      <c r="G67" s="5">
        <f>IF(ISNA(MATCH($A67,'[1]Výsledková listina'!$L:$L,0)),"",INDEX('[1]Výsledková listina'!$B:$T,MATCH($A67,'[1]Výsledková listina'!$L:$L,0),15))</f>
        <v>1370</v>
      </c>
      <c r="H67" s="5">
        <f>IF(ISNA(MATCH($A67,'[1]Výsledková listina'!$L:$L,0)),"",INDEX('[1]Výsledková listina'!$B:$T,MATCH($A67,'[1]Výsledková listina'!$L:$L,0),16))</f>
        <v>7</v>
      </c>
      <c r="I67" s="5">
        <f>IF(ISNA(MATCH($A67,'[2]Výsledková listina'!$C:$C,0)),"",INDEX('[2]Výsledková listina'!$B:$T,MATCH($A67,'[2]Výsledková listina'!$C:$C,0),6))</f>
        <v>460</v>
      </c>
      <c r="J67" s="5">
        <f>IF(ISNA(MATCH($A67,'[2]Výsledková listina'!$C:$C,0)),"",INDEX('[2]Výsledková listina'!$B:$T,MATCH($A67,'[2]Výsledková listina'!$C:$C,0),7))</f>
        <v>12</v>
      </c>
      <c r="K67" s="5">
        <f>IF(ISNA(MATCH($A67,'[2]Výsledková listina'!$L:$L,0)),"",INDEX('[2]Výsledková listina'!$B:$T,MATCH($A67,'[2]Výsledková listina'!$L:$L,0),15))</f>
        <v>5460</v>
      </c>
      <c r="L67" s="5">
        <f>IF(ISNA(MATCH($A67,'[2]Výsledková listina'!$L:$L,0)),"",INDEX('[2]Výsledková listina'!$B:$T,MATCH($A67,'[2]Výsledková listina'!$L:$L,0),16))</f>
        <v>5</v>
      </c>
      <c r="M67" s="5">
        <f>IF(ISNA(MATCH($A67,'[4]Výsledková listina'!$C:$C,0)),"",INDEX('[4]Výsledková listina'!$B:$T,MATCH($A67,'[4]Výsledková listina'!$C:$C,0),6))</f>
        <v>150</v>
      </c>
      <c r="N67" s="5">
        <f>IF(ISNA(MATCH($A67,'[4]Výsledková listina'!$C:$C,0)),"",INDEX('[4]Výsledková listina'!$B:$T,MATCH($A67,'[4]Výsledková listina'!$C:$C,0),7))</f>
        <v>10</v>
      </c>
      <c r="O67" s="5">
        <f>IF(ISNA(MATCH($A67,'[4]Výsledková listina'!$L:$L,0)),"",INDEX('[4]Výsledková listina'!$B:$T,MATCH($A67,'[4]Výsledková listina'!$L:$L,0),15))</f>
        <v>4260</v>
      </c>
      <c r="P67" s="5">
        <f>IF(ISNA(MATCH($A67,'[4]Výsledková listina'!$L:$L,0)),"",INDEX('[4]Výsledková listina'!$B:$T,MATCH($A67,'[4]Výsledková listina'!$L:$L,0),16))</f>
        <v>8</v>
      </c>
      <c r="Q67" s="5">
        <v>0</v>
      </c>
      <c r="R67" s="5">
        <v>14</v>
      </c>
      <c r="S67" s="5">
        <v>0</v>
      </c>
      <c r="T67" s="5">
        <v>14</v>
      </c>
      <c r="U67" s="5">
        <f t="shared" si="2"/>
        <v>11760</v>
      </c>
      <c r="V67" s="5">
        <f t="shared" si="3"/>
        <v>82</v>
      </c>
      <c r="W67" s="5"/>
      <c r="X67" s="6">
        <v>64</v>
      </c>
    </row>
    <row r="68" spans="1:24" ht="25.5" customHeight="1">
      <c r="A68" s="7">
        <v>2392</v>
      </c>
      <c r="B68" s="8" t="s">
        <v>54</v>
      </c>
      <c r="C68" s="8" t="s">
        <v>108</v>
      </c>
      <c r="D68" s="9" t="s">
        <v>24</v>
      </c>
      <c r="E68" s="5">
        <f>IF(ISNA(MATCH($A68,'[1]Výsledková listina'!$C:$C,0)),"",INDEX('[1]Výsledková listina'!$B:$T,MATCH($A68,'[1]Výsledková listina'!$C:$C,0),6))</f>
        <v>860</v>
      </c>
      <c r="F68" s="5">
        <f>IF(ISNA(MATCH($A68,'[1]Výsledková listina'!$C:$C,0)),"",INDEX('[1]Výsledková listina'!$B:$T,MATCH($A68,'[1]Výsledková listina'!$C:$C,0),7))</f>
        <v>3</v>
      </c>
      <c r="G68" s="5">
        <f>IF(ISNA(MATCH($A68,'[1]Výsledková listina'!$L:$L,0)),"",INDEX('[1]Výsledková listina'!$B:$T,MATCH($A68,'[1]Výsledková listina'!$L:$L,0),15))</f>
        <v>390</v>
      </c>
      <c r="H68" s="5">
        <f>IF(ISNA(MATCH($A68,'[1]Výsledková listina'!$L:$L,0)),"",INDEX('[1]Výsledková listina'!$B:$T,MATCH($A68,'[1]Výsledková listina'!$L:$L,0),16))</f>
        <v>10</v>
      </c>
      <c r="I68" s="5">
        <v>0</v>
      </c>
      <c r="J68" s="5">
        <v>14</v>
      </c>
      <c r="K68" s="5">
        <v>0</v>
      </c>
      <c r="L68" s="5">
        <v>14</v>
      </c>
      <c r="M68" s="5">
        <f>IF(ISNA(MATCH($A68,'[4]Výsledková listina'!$C:$C,0)),"",INDEX('[4]Výsledková listina'!$B:$T,MATCH($A68,'[4]Výsledková listina'!$C:$C,0),6))</f>
        <v>700</v>
      </c>
      <c r="N68" s="5">
        <f>IF(ISNA(MATCH($A68,'[4]Výsledková listina'!$C:$C,0)),"",INDEX('[4]Výsledková listina'!$B:$T,MATCH($A68,'[4]Výsledková listina'!$C:$C,0),7))</f>
        <v>5</v>
      </c>
      <c r="O68" s="5">
        <f>IF(ISNA(MATCH($A68,'[4]Výsledková listina'!$L:$L,0)),"",INDEX('[4]Výsledková listina'!$B:$T,MATCH($A68,'[4]Výsledková listina'!$L:$L,0),15))</f>
        <v>7750</v>
      </c>
      <c r="P68" s="5">
        <f>IF(ISNA(MATCH($A68,'[4]Výsledková listina'!$L:$L,0)),"",INDEX('[4]Výsledková listina'!$B:$T,MATCH($A68,'[4]Výsledková listina'!$L:$L,0),16))</f>
        <v>8</v>
      </c>
      <c r="Q68" s="5">
        <v>0</v>
      </c>
      <c r="R68" s="5">
        <v>14</v>
      </c>
      <c r="S68" s="5">
        <v>0</v>
      </c>
      <c r="T68" s="5">
        <v>14</v>
      </c>
      <c r="U68" s="5">
        <f t="shared" si="2"/>
        <v>9700</v>
      </c>
      <c r="V68" s="5">
        <f t="shared" si="3"/>
        <v>82</v>
      </c>
      <c r="W68" s="5"/>
      <c r="X68" s="6">
        <v>65</v>
      </c>
    </row>
    <row r="69" spans="1:24" ht="25.5" customHeight="1">
      <c r="A69" s="7">
        <v>2281</v>
      </c>
      <c r="B69" s="8" t="s">
        <v>81</v>
      </c>
      <c r="C69" s="8" t="s">
        <v>108</v>
      </c>
      <c r="D69" s="9" t="s">
        <v>127</v>
      </c>
      <c r="E69" s="5">
        <f>IF(ISNA(MATCH($A69,'[1]Výsledková listina'!$C:$C,0)),"",INDEX('[1]Výsledková listina'!$B:$T,MATCH($A69,'[1]Výsledková listina'!$C:$C,0),6))</f>
        <v>1660</v>
      </c>
      <c r="F69" s="5">
        <f>IF(ISNA(MATCH($A69,'[1]Výsledková listina'!$C:$C,0)),"",INDEX('[1]Výsledková listina'!$B:$T,MATCH($A69,'[1]Výsledková listina'!$C:$C,0),7))</f>
        <v>8</v>
      </c>
      <c r="G69" s="5">
        <f>IF(ISNA(MATCH($A69,'[1]Výsledková listina'!$L:$L,0)),"",INDEX('[1]Výsledková listina'!$B:$T,MATCH($A69,'[1]Výsledková listina'!$L:$L,0),15))</f>
        <v>970</v>
      </c>
      <c r="H69" s="5">
        <f>IF(ISNA(MATCH($A69,'[1]Výsledková listina'!$L:$L,0)),"",INDEX('[1]Výsledková listina'!$B:$T,MATCH($A69,'[1]Výsledková listina'!$L:$L,0),16))</f>
        <v>8</v>
      </c>
      <c r="I69" s="5">
        <f>IF(ISNA(MATCH($A69,'[2]Výsledková listina'!$C:$C,0)),"",INDEX('[2]Výsledková listina'!$B:$T,MATCH($A69,'[2]Výsledková listina'!$C:$C,0),6))</f>
        <v>640</v>
      </c>
      <c r="J69" s="5">
        <f>IF(ISNA(MATCH($A69,'[2]Výsledková listina'!$C:$C,0)),"",INDEX('[2]Výsledková listina'!$B:$T,MATCH($A69,'[2]Výsledková listina'!$C:$C,0),7))</f>
        <v>9</v>
      </c>
      <c r="K69" s="5">
        <f>IF(ISNA(MATCH($A69,'[2]Výsledková listina'!$L:$L,0)),"",INDEX('[2]Výsledková listina'!$B:$T,MATCH($A69,'[2]Výsledková listina'!$L:$L,0),15))</f>
        <v>620</v>
      </c>
      <c r="L69" s="5">
        <f>IF(ISNA(MATCH($A69,'[2]Výsledková listina'!$L:$L,0)),"",INDEX('[2]Výsledková listina'!$B:$T,MATCH($A69,'[2]Výsledková listina'!$L:$L,0),16))</f>
        <v>9</v>
      </c>
      <c r="M69" s="5">
        <v>0</v>
      </c>
      <c r="N69" s="5">
        <v>14</v>
      </c>
      <c r="O69" s="5">
        <v>0</v>
      </c>
      <c r="P69" s="5">
        <v>14</v>
      </c>
      <c r="Q69" s="5">
        <f>IF(ISNA(MATCH($A69,'[3]Výsledková listina'!$C:$C,0)),"",INDEX('[3]Výsledková listina'!$B:$T,MATCH($A69,'[3]Výsledková listina'!$C:$C,0),6))</f>
        <v>280</v>
      </c>
      <c r="R69" s="5">
        <f>IF(ISNA(MATCH($A69,'[3]Výsledková listina'!$C:$C,0)),"",INDEX('[3]Výsledková listina'!$B:$T,MATCH($A69,'[3]Výsledková listina'!$C:$C,0),7))</f>
        <v>11</v>
      </c>
      <c r="S69" s="5">
        <f>IF(ISNA(MATCH($A69,'[3]Výsledková listina'!$L:$L,0)),"",INDEX('[3]Výsledková listina'!$B:$T,MATCH($A69,'[3]Výsledková listina'!$L:$L,0),15))</f>
        <v>0</v>
      </c>
      <c r="T69" s="5">
        <f>IF(ISNA(MATCH($A69,'[3]Výsledková listina'!$L:$L,0)),"",INDEX('[3]Výsledková listina'!$B:$T,MATCH($A69,'[3]Výsledková listina'!$L:$L,0),16))</f>
        <v>9</v>
      </c>
      <c r="U69" s="5">
        <f t="shared" si="2"/>
        <v>4170</v>
      </c>
      <c r="V69" s="5">
        <f t="shared" si="3"/>
        <v>82</v>
      </c>
      <c r="W69" s="5"/>
      <c r="X69" s="6">
        <v>66</v>
      </c>
    </row>
    <row r="70" spans="1:24" ht="25.5" customHeight="1">
      <c r="A70" s="7">
        <v>2574</v>
      </c>
      <c r="B70" s="8" t="s">
        <v>104</v>
      </c>
      <c r="C70" s="8" t="s">
        <v>125</v>
      </c>
      <c r="D70" s="9" t="s">
        <v>124</v>
      </c>
      <c r="E70" s="5">
        <f>IF(ISNA(MATCH($A70,'[1]Výsledková listina'!$C:$C,0)),"",INDEX('[1]Výsledková listina'!$B:$T,MATCH($A70,'[1]Výsledková listina'!$C:$C,0),6))</f>
        <v>0</v>
      </c>
      <c r="F70" s="5">
        <f>IF(ISNA(MATCH($A70,'[1]Výsledková listina'!$C:$C,0)),"",INDEX('[1]Výsledková listina'!$B:$T,MATCH($A70,'[1]Výsledková listina'!$C:$C,0),7))</f>
        <v>10</v>
      </c>
      <c r="G70" s="5">
        <f>IF(ISNA(MATCH($A70,'[1]Výsledková listina'!$L:$L,0)),"",INDEX('[1]Výsledková listina'!$B:$T,MATCH($A70,'[1]Výsledková listina'!$L:$L,0),15))</f>
        <v>730</v>
      </c>
      <c r="H70" s="5">
        <f>IF(ISNA(MATCH($A70,'[1]Výsledková listina'!$L:$L,0)),"",INDEX('[1]Výsledková listina'!$B:$T,MATCH($A70,'[1]Výsledková listina'!$L:$L,0),16))</f>
        <v>13</v>
      </c>
      <c r="I70" s="5">
        <v>0</v>
      </c>
      <c r="J70" s="5">
        <v>14</v>
      </c>
      <c r="K70" s="5">
        <v>0</v>
      </c>
      <c r="L70" s="5">
        <v>14</v>
      </c>
      <c r="M70" s="5">
        <f>IF(ISNA(MATCH($A70,'[4]Výsledková listina'!$C:$C,0)),"",INDEX('[4]Výsledková listina'!$B:$T,MATCH($A70,'[4]Výsledková listina'!$C:$C,0),6))</f>
        <v>400</v>
      </c>
      <c r="N70" s="5">
        <f>IF(ISNA(MATCH($A70,'[4]Výsledková listina'!$C:$C,0)),"",INDEX('[4]Výsledková listina'!$B:$T,MATCH($A70,'[4]Výsledková listina'!$C:$C,0),7))</f>
        <v>9</v>
      </c>
      <c r="O70" s="5">
        <f>IF(ISNA(MATCH($A70,'[4]Výsledková listina'!$L:$L,0)),"",INDEX('[4]Výsledková listina'!$B:$T,MATCH($A70,'[4]Výsledková listina'!$L:$L,0),15))</f>
        <v>3360</v>
      </c>
      <c r="P70" s="5">
        <f>IF(ISNA(MATCH($A70,'[4]Výsledková listina'!$L:$L,0)),"",INDEX('[4]Výsledková listina'!$B:$T,MATCH($A70,'[4]Výsledková listina'!$L:$L,0),16))</f>
        <v>6</v>
      </c>
      <c r="Q70" s="5">
        <f>IF(ISNA(MATCH($A70,'[3]Výsledková listina'!$C:$C,0)),"",INDEX('[3]Výsledková listina'!$B:$T,MATCH($A70,'[3]Výsledková listina'!$C:$C,0),6))</f>
        <v>1380</v>
      </c>
      <c r="R70" s="5">
        <f>IF(ISNA(MATCH($A70,'[3]Výsledková listina'!$C:$C,0)),"",INDEX('[3]Výsledková listina'!$B:$T,MATCH($A70,'[3]Výsledková listina'!$C:$C,0),7))</f>
        <v>6</v>
      </c>
      <c r="S70" s="5">
        <f>IF(ISNA(MATCH($A70,'[3]Výsledková listina'!$L:$L,0)),"",INDEX('[3]Výsledková listina'!$B:$T,MATCH($A70,'[3]Výsledková listina'!$L:$L,0),15))</f>
        <v>0</v>
      </c>
      <c r="T70" s="5">
        <f>IF(ISNA(MATCH($A70,'[3]Výsledková listina'!$L:$L,0)),"",INDEX('[3]Výsledková listina'!$B:$T,MATCH($A70,'[3]Výsledková listina'!$L:$L,0),16))</f>
        <v>11</v>
      </c>
      <c r="U70" s="5">
        <f t="shared" si="2"/>
        <v>5870</v>
      </c>
      <c r="V70" s="5">
        <f t="shared" si="3"/>
        <v>83</v>
      </c>
      <c r="W70" s="5"/>
      <c r="X70" s="6">
        <v>67</v>
      </c>
    </row>
    <row r="71" spans="1:24" ht="25.5" customHeight="1">
      <c r="A71" s="7">
        <v>2563</v>
      </c>
      <c r="B71" s="8" t="s">
        <v>134</v>
      </c>
      <c r="C71" s="8" t="s">
        <v>108</v>
      </c>
      <c r="D71" s="9" t="s">
        <v>133</v>
      </c>
      <c r="E71" s="5">
        <v>0</v>
      </c>
      <c r="F71" s="5">
        <v>14</v>
      </c>
      <c r="G71" s="5">
        <v>0</v>
      </c>
      <c r="H71" s="5">
        <v>14</v>
      </c>
      <c r="I71" s="5">
        <f>IF(ISNA(MATCH($A71,'[2]Výsledková listina'!$C:$C,0)),"",INDEX('[2]Výsledková listina'!$B:$T,MATCH($A71,'[2]Výsledková listina'!$C:$C,0),6))</f>
        <v>440</v>
      </c>
      <c r="J71" s="5">
        <f>IF(ISNA(MATCH($A71,'[2]Výsledková listina'!$C:$C,0)),"",INDEX('[2]Výsledková listina'!$B:$T,MATCH($A71,'[2]Výsledková listina'!$C:$C,0),7))</f>
        <v>9</v>
      </c>
      <c r="K71" s="5">
        <f>IF(ISNA(MATCH($A71,'[2]Výsledková listina'!$L:$L,0)),"",INDEX('[2]Výsledková listina'!$B:$T,MATCH($A71,'[2]Výsledková listina'!$L:$L,0),15))</f>
        <v>460</v>
      </c>
      <c r="L71" s="5">
        <f>IF(ISNA(MATCH($A71,'[2]Výsledková listina'!$L:$L,0)),"",INDEX('[2]Výsledková listina'!$B:$T,MATCH($A71,'[2]Výsledková listina'!$L:$L,0),16))</f>
        <v>10</v>
      </c>
      <c r="M71" s="5">
        <f>IF(ISNA(MATCH($A71,'[4]Výsledková listina'!$C:$C,0)),"",INDEX('[4]Výsledková listina'!$B:$T,MATCH($A71,'[4]Výsledková listina'!$C:$C,0),6))</f>
        <v>450</v>
      </c>
      <c r="N71" s="5">
        <f>IF(ISNA(MATCH($A71,'[4]Výsledková listina'!$C:$C,0)),"",INDEX('[4]Výsledková listina'!$B:$T,MATCH($A71,'[4]Výsledková listina'!$C:$C,0),7))</f>
        <v>5.5</v>
      </c>
      <c r="O71" s="5">
        <f>IF(ISNA(MATCH($A71,'[4]Výsledková listina'!$L:$L,0)),"",INDEX('[4]Výsledková listina'!$B:$T,MATCH($A71,'[4]Výsledková listina'!$L:$L,0),15))</f>
        <v>2300</v>
      </c>
      <c r="P71" s="5">
        <f>IF(ISNA(MATCH($A71,'[4]Výsledková listina'!$L:$L,0)),"",INDEX('[4]Výsledková listina'!$B:$T,MATCH($A71,'[4]Výsledková listina'!$L:$L,0),16))</f>
        <v>9</v>
      </c>
      <c r="Q71" s="5">
        <f>IF(ISNA(MATCH($A71,'[3]Výsledková listina'!$C:$C,0)),"",INDEX('[3]Výsledková listina'!$B:$T,MATCH($A71,'[3]Výsledková listina'!$C:$C,0),6))</f>
        <v>320</v>
      </c>
      <c r="R71" s="5">
        <f>IF(ISNA(MATCH($A71,'[3]Výsledková listina'!$C:$C,0)),"",INDEX('[3]Výsledková listina'!$B:$T,MATCH($A71,'[3]Výsledková listina'!$C:$C,0),7))</f>
        <v>10</v>
      </c>
      <c r="S71" s="5">
        <f>IF(ISNA(MATCH($A71,'[3]Výsledková listina'!$L:$L,0)),"",INDEX('[3]Výsledková listina'!$B:$T,MATCH($A71,'[3]Výsledková listina'!$L:$L,0),15))</f>
        <v>0</v>
      </c>
      <c r="T71" s="5">
        <f>IF(ISNA(MATCH($A71,'[3]Výsledková listina'!$L:$L,0)),"",INDEX('[3]Výsledková listina'!$B:$T,MATCH($A71,'[3]Výsledková listina'!$L:$L,0),16))</f>
        <v>11.5</v>
      </c>
      <c r="U71" s="5">
        <f t="shared" si="2"/>
        <v>3970</v>
      </c>
      <c r="V71" s="5">
        <f t="shared" si="3"/>
        <v>83</v>
      </c>
      <c r="W71" s="5"/>
      <c r="X71" s="6">
        <v>68</v>
      </c>
    </row>
    <row r="72" spans="1:24" ht="25.5" customHeight="1">
      <c r="A72" s="18" t="s">
        <v>131</v>
      </c>
      <c r="B72" s="19" t="s">
        <v>152</v>
      </c>
      <c r="C72" s="5" t="s">
        <v>108</v>
      </c>
      <c r="D72" s="20" t="s">
        <v>34</v>
      </c>
      <c r="E72" s="5">
        <v>0</v>
      </c>
      <c r="F72" s="5">
        <v>14</v>
      </c>
      <c r="G72" s="5">
        <v>0</v>
      </c>
      <c r="H72" s="5">
        <v>14</v>
      </c>
      <c r="I72" s="5">
        <v>0</v>
      </c>
      <c r="J72" s="5">
        <v>14</v>
      </c>
      <c r="K72" s="5">
        <v>0</v>
      </c>
      <c r="L72" s="5">
        <v>14</v>
      </c>
      <c r="M72" s="5">
        <v>0</v>
      </c>
      <c r="N72" s="5">
        <v>14</v>
      </c>
      <c r="O72" s="5">
        <v>0</v>
      </c>
      <c r="P72" s="5">
        <v>14</v>
      </c>
      <c r="Q72" s="5">
        <v>0</v>
      </c>
      <c r="R72" s="5">
        <v>14</v>
      </c>
      <c r="S72" s="5">
        <v>0</v>
      </c>
      <c r="T72" s="5">
        <v>14</v>
      </c>
      <c r="U72" s="5">
        <v>0</v>
      </c>
      <c r="V72" s="5">
        <v>84</v>
      </c>
      <c r="W72" s="5"/>
      <c r="X72" s="6">
        <v>69</v>
      </c>
    </row>
    <row r="73" spans="1:24" ht="25.5" customHeight="1">
      <c r="A73" s="7">
        <v>2261</v>
      </c>
      <c r="B73" s="8" t="s">
        <v>92</v>
      </c>
      <c r="C73" s="8" t="s">
        <v>108</v>
      </c>
      <c r="D73" s="9" t="s">
        <v>31</v>
      </c>
      <c r="E73" s="5">
        <f>IF(ISNA(MATCH($A73,'[1]Výsledková listina'!$C:$C,0)),"",INDEX('[1]Výsledková listina'!$B:$T,MATCH($A73,'[1]Výsledková listina'!$C:$C,0),6))</f>
        <v>0</v>
      </c>
      <c r="F73" s="5">
        <f>IF(ISNA(MATCH($A73,'[1]Výsledková listina'!$C:$C,0)),"",INDEX('[1]Výsledková listina'!$B:$T,MATCH($A73,'[1]Výsledková listina'!$C:$C,0),7))</f>
        <v>11</v>
      </c>
      <c r="G73" s="5">
        <f>IF(ISNA(MATCH($A73,'[1]Výsledková listina'!$L:$L,0)),"",INDEX('[1]Výsledková listina'!$B:$T,MATCH($A73,'[1]Výsledková listina'!$L:$L,0),15))</f>
        <v>620</v>
      </c>
      <c r="H73" s="5">
        <f>IF(ISNA(MATCH($A73,'[1]Výsledková listina'!$L:$L,0)),"",INDEX('[1]Výsledková listina'!$B:$T,MATCH($A73,'[1]Výsledková listina'!$L:$L,0),16))</f>
        <v>10</v>
      </c>
      <c r="I73" s="5">
        <f>IF(ISNA(MATCH($A73,'[2]Výsledková listina'!$C:$C,0)),"",INDEX('[2]Výsledková listina'!$B:$T,MATCH($A73,'[2]Výsledková listina'!$C:$C,0),6))</f>
        <v>1480</v>
      </c>
      <c r="J73" s="5">
        <f>IF(ISNA(MATCH($A73,'[2]Výsledková listina'!$C:$C,0)),"",INDEX('[2]Výsledková listina'!$B:$T,MATCH($A73,'[2]Výsledková listina'!$C:$C,0),7))</f>
        <v>9</v>
      </c>
      <c r="K73" s="5">
        <f>IF(ISNA(MATCH($A73,'[2]Výsledková listina'!$L:$L,0)),"",INDEX('[2]Výsledková listina'!$B:$T,MATCH($A73,'[2]Výsledková listina'!$L:$L,0),15))</f>
        <v>6140</v>
      </c>
      <c r="L73" s="5">
        <f>IF(ISNA(MATCH($A73,'[2]Výsledková listina'!$L:$L,0)),"",INDEX('[2]Výsledková listina'!$B:$T,MATCH($A73,'[2]Výsledková listina'!$L:$L,0),16))</f>
        <v>2</v>
      </c>
      <c r="M73" s="5">
        <v>0</v>
      </c>
      <c r="N73" s="5">
        <v>14</v>
      </c>
      <c r="O73" s="5">
        <v>0</v>
      </c>
      <c r="P73" s="5">
        <v>14</v>
      </c>
      <c r="Q73" s="5">
        <v>0</v>
      </c>
      <c r="R73" s="5">
        <v>14</v>
      </c>
      <c r="S73" s="5">
        <v>0</v>
      </c>
      <c r="T73" s="5">
        <v>14</v>
      </c>
      <c r="U73" s="5">
        <f aca="true" t="shared" si="4" ref="U73:U107">SUM(E73,G73,I73,K73,M73,O73,Q73,S73)</f>
        <v>8240</v>
      </c>
      <c r="V73" s="5">
        <f aca="true" t="shared" si="5" ref="V73:V107">SUM(F73,H73,J73,L73,N73,P73,R73,T73)</f>
        <v>88</v>
      </c>
      <c r="W73" s="5"/>
      <c r="X73" s="6">
        <v>70</v>
      </c>
    </row>
    <row r="74" spans="1:24" ht="25.5" customHeight="1">
      <c r="A74" s="7">
        <v>2273</v>
      </c>
      <c r="B74" s="8" t="s">
        <v>86</v>
      </c>
      <c r="C74" s="8" t="s">
        <v>108</v>
      </c>
      <c r="D74" s="9" t="s">
        <v>39</v>
      </c>
      <c r="E74" s="5">
        <f>IF(ISNA(MATCH($A74,'[1]Výsledková listina'!$C:$C,0)),"",INDEX('[1]Výsledková listina'!$B:$T,MATCH($A74,'[1]Výsledková listina'!$C:$C,0),6))</f>
        <v>0</v>
      </c>
      <c r="F74" s="5">
        <f>IF(ISNA(MATCH($A74,'[1]Výsledková listina'!$C:$C,0)),"",INDEX('[1]Výsledková listina'!$B:$T,MATCH($A74,'[1]Výsledková listina'!$C:$C,0),7))</f>
        <v>13</v>
      </c>
      <c r="G74" s="5">
        <f>IF(ISNA(MATCH($A74,'[1]Výsledková listina'!$L:$L,0)),"",INDEX('[1]Výsledková listina'!$B:$T,MATCH($A74,'[1]Výsledková listina'!$L:$L,0),15))</f>
        <v>1640</v>
      </c>
      <c r="H74" s="5">
        <f>IF(ISNA(MATCH($A74,'[1]Výsledková listina'!$L:$L,0)),"",INDEX('[1]Výsledková listina'!$B:$T,MATCH($A74,'[1]Výsledková listina'!$L:$L,0),16))</f>
        <v>5</v>
      </c>
      <c r="I74" s="5">
        <f>IF(ISNA(MATCH($A74,'[2]Výsledková listina'!$C:$C,0)),"",INDEX('[2]Výsledková listina'!$B:$T,MATCH($A74,'[2]Výsledková listina'!$C:$C,0),6))</f>
        <v>2120</v>
      </c>
      <c r="J74" s="5">
        <f>IF(ISNA(MATCH($A74,'[2]Výsledková listina'!$C:$C,0)),"",INDEX('[2]Výsledková listina'!$B:$T,MATCH($A74,'[2]Výsledková listina'!$C:$C,0),7))</f>
        <v>6</v>
      </c>
      <c r="K74" s="5">
        <f>IF(ISNA(MATCH($A74,'[2]Výsledková listina'!$L:$L,0)),"",INDEX('[2]Výsledková listina'!$B:$T,MATCH($A74,'[2]Výsledková listina'!$L:$L,0),15))</f>
        <v>960</v>
      </c>
      <c r="L74" s="5">
        <f>IF(ISNA(MATCH($A74,'[2]Výsledková listina'!$L:$L,0)),"",INDEX('[2]Výsledková listina'!$B:$T,MATCH($A74,'[2]Výsledková listina'!$L:$L,0),16))</f>
        <v>8</v>
      </c>
      <c r="M74" s="5">
        <v>0</v>
      </c>
      <c r="N74" s="5">
        <v>14</v>
      </c>
      <c r="O74" s="5">
        <v>0</v>
      </c>
      <c r="P74" s="5">
        <v>14</v>
      </c>
      <c r="Q74" s="5">
        <v>0</v>
      </c>
      <c r="R74" s="5">
        <v>14</v>
      </c>
      <c r="S74" s="5">
        <v>0</v>
      </c>
      <c r="T74" s="5">
        <v>14</v>
      </c>
      <c r="U74" s="5">
        <f t="shared" si="4"/>
        <v>4720</v>
      </c>
      <c r="V74" s="5">
        <f t="shared" si="5"/>
        <v>88</v>
      </c>
      <c r="W74" s="5"/>
      <c r="X74" s="6">
        <v>71</v>
      </c>
    </row>
    <row r="75" spans="1:24" ht="25.5" customHeight="1">
      <c r="A75" s="7">
        <v>243</v>
      </c>
      <c r="B75" s="8" t="s">
        <v>72</v>
      </c>
      <c r="C75" s="8" t="s">
        <v>108</v>
      </c>
      <c r="D75" s="9" t="s">
        <v>41</v>
      </c>
      <c r="E75" s="5">
        <f>IF(ISNA(MATCH($A75,'[1]Výsledková listina'!$C:$C,0)),"",INDEX('[1]Výsledková listina'!$B:$T,MATCH($A75,'[1]Výsledková listina'!$C:$C,0),6))</f>
        <v>240</v>
      </c>
      <c r="F75" s="5">
        <f>IF(ISNA(MATCH($A75,'[1]Výsledková listina'!$C:$C,0)),"",INDEX('[1]Výsledková listina'!$B:$T,MATCH($A75,'[1]Výsledková listina'!$C:$C,0),7))</f>
        <v>11</v>
      </c>
      <c r="G75" s="5">
        <f>IF(ISNA(MATCH($A75,'[1]Výsledková listina'!$L:$L,0)),"",INDEX('[1]Výsledková listina'!$B:$T,MATCH($A75,'[1]Výsledková listina'!$L:$L,0),15))</f>
        <v>3430</v>
      </c>
      <c r="H75" s="5">
        <f>IF(ISNA(MATCH($A75,'[1]Výsledková listina'!$L:$L,0)),"",INDEX('[1]Výsledková listina'!$B:$T,MATCH($A75,'[1]Výsledková listina'!$L:$L,0),16))</f>
        <v>6</v>
      </c>
      <c r="I75" s="5">
        <f>IF(ISNA(MATCH($A75,'[2]Výsledková listina'!$C:$C,0)),"",INDEX('[2]Výsledková listina'!$B:$T,MATCH($A75,'[2]Výsledková listina'!$C:$C,0),6))</f>
        <v>4160</v>
      </c>
      <c r="J75" s="5">
        <f>IF(ISNA(MATCH($A75,'[2]Výsledková listina'!$C:$C,0)),"",INDEX('[2]Výsledková listina'!$B:$T,MATCH($A75,'[2]Výsledková listina'!$C:$C,0),7))</f>
        <v>3</v>
      </c>
      <c r="K75" s="5">
        <f>IF(ISNA(MATCH($A75,'[2]Výsledková listina'!$L:$L,0)),"",INDEX('[2]Výsledková listina'!$B:$T,MATCH($A75,'[2]Výsledková listina'!$L:$L,0),15))</f>
        <v>320</v>
      </c>
      <c r="L75" s="5">
        <f>IF(ISNA(MATCH($A75,'[2]Výsledková listina'!$L:$L,0)),"",INDEX('[2]Výsledková listina'!$B:$T,MATCH($A75,'[2]Výsledková listina'!$L:$L,0),16))</f>
        <v>13</v>
      </c>
      <c r="M75" s="5">
        <f>IF(ISNA(MATCH($A75,'[4]Výsledková listina'!$C:$C,0)),"",INDEX('[4]Výsledková listina'!$B:$T,MATCH($A75,'[4]Výsledková listina'!$C:$C,0),6))</f>
        <v>0</v>
      </c>
      <c r="N75" s="5">
        <f>IF(ISNA(MATCH($A75,'[4]Výsledková listina'!$C:$C,0)),"",INDEX('[4]Výsledková listina'!$B:$T,MATCH($A75,'[4]Výsledková listina'!$C:$C,0),7))</f>
        <v>14</v>
      </c>
      <c r="O75" s="5">
        <f>IF(ISNA(MATCH($A75,'[4]Výsledková listina'!$L:$L,0)),"",INDEX('[4]Výsledková listina'!$B:$T,MATCH($A75,'[4]Výsledková listina'!$L:$L,0),15))</f>
        <v>0</v>
      </c>
      <c r="P75" s="5">
        <f>IF(ISNA(MATCH($A75,'[4]Výsledková listina'!$L:$L,0)),"",INDEX('[4]Výsledková listina'!$B:$T,MATCH($A75,'[4]Výsledková listina'!$L:$L,0),16))</f>
        <v>14</v>
      </c>
      <c r="Q75" s="5">
        <v>0</v>
      </c>
      <c r="R75" s="5">
        <v>14</v>
      </c>
      <c r="S75" s="5">
        <v>0</v>
      </c>
      <c r="T75" s="5">
        <v>14</v>
      </c>
      <c r="U75" s="5">
        <f t="shared" si="4"/>
        <v>8150</v>
      </c>
      <c r="V75" s="5">
        <f t="shared" si="5"/>
        <v>89</v>
      </c>
      <c r="W75" s="5"/>
      <c r="X75" s="6">
        <v>72</v>
      </c>
    </row>
    <row r="76" spans="1:24" ht="25.5" customHeight="1">
      <c r="A76" s="7">
        <v>2577</v>
      </c>
      <c r="B76" s="8" t="s">
        <v>45</v>
      </c>
      <c r="C76" s="8" t="s">
        <v>108</v>
      </c>
      <c r="D76" s="9" t="s">
        <v>19</v>
      </c>
      <c r="E76" s="5">
        <f>IF(ISNA(MATCH($A76,'[1]Výsledková listina'!$C:$C,0)),"",INDEX('[1]Výsledková listina'!$B:$T,MATCH($A76,'[1]Výsledková listina'!$C:$C,0),6))</f>
        <v>90</v>
      </c>
      <c r="F76" s="5">
        <f>IF(ISNA(MATCH($A76,'[1]Výsledková listina'!$C:$C,0)),"",INDEX('[1]Výsledková listina'!$B:$T,MATCH($A76,'[1]Výsledková listina'!$C:$C,0),7))</f>
        <v>3</v>
      </c>
      <c r="G76" s="5">
        <f>IF(ISNA(MATCH($A76,'[1]Výsledková listina'!$L:$L,0)),"",INDEX('[1]Výsledková listina'!$B:$T,MATCH($A76,'[1]Výsledková listina'!$L:$L,0),15))</f>
        <v>2540</v>
      </c>
      <c r="H76" s="5">
        <f>IF(ISNA(MATCH($A76,'[1]Výsledková listina'!$L:$L,0)),"",INDEX('[1]Výsledková listina'!$B:$T,MATCH($A76,'[1]Výsledková listina'!$L:$L,0),16))</f>
        <v>2</v>
      </c>
      <c r="I76" s="5">
        <v>0</v>
      </c>
      <c r="J76" s="5">
        <v>14</v>
      </c>
      <c r="K76" s="5">
        <v>0</v>
      </c>
      <c r="L76" s="5">
        <v>14</v>
      </c>
      <c r="M76" s="5">
        <v>0</v>
      </c>
      <c r="N76" s="5">
        <v>14</v>
      </c>
      <c r="O76" s="5">
        <v>0</v>
      </c>
      <c r="P76" s="5">
        <v>14</v>
      </c>
      <c r="Q76" s="5">
        <v>0</v>
      </c>
      <c r="R76" s="5">
        <v>14</v>
      </c>
      <c r="S76" s="5">
        <v>0</v>
      </c>
      <c r="T76" s="5">
        <v>14</v>
      </c>
      <c r="U76" s="5">
        <f t="shared" si="4"/>
        <v>2630</v>
      </c>
      <c r="V76" s="5">
        <f t="shared" si="5"/>
        <v>89</v>
      </c>
      <c r="W76" s="5"/>
      <c r="X76" s="6">
        <v>73</v>
      </c>
    </row>
    <row r="77" spans="1:24" ht="25.5" customHeight="1">
      <c r="A77" s="7">
        <v>4</v>
      </c>
      <c r="B77" s="8" t="s">
        <v>114</v>
      </c>
      <c r="C77" s="8" t="s">
        <v>108</v>
      </c>
      <c r="D77" s="9" t="s">
        <v>113</v>
      </c>
      <c r="E77" s="5">
        <v>0</v>
      </c>
      <c r="F77" s="5">
        <v>14</v>
      </c>
      <c r="G77" s="5">
        <v>0</v>
      </c>
      <c r="H77" s="5">
        <v>14</v>
      </c>
      <c r="I77" s="5">
        <v>0</v>
      </c>
      <c r="J77" s="5">
        <v>14</v>
      </c>
      <c r="K77" s="5">
        <v>0</v>
      </c>
      <c r="L77" s="5">
        <v>14</v>
      </c>
      <c r="M77" s="5">
        <v>0</v>
      </c>
      <c r="N77" s="5">
        <v>14</v>
      </c>
      <c r="O77" s="5">
        <v>0</v>
      </c>
      <c r="P77" s="5">
        <v>14</v>
      </c>
      <c r="Q77" s="5">
        <f>IF(ISNA(MATCH($A77,'[3]Výsledková listina'!$C:$C,0)),"",INDEX('[3]Výsledková listina'!$B:$T,MATCH($A77,'[3]Výsledková listina'!$C:$C,0),6))</f>
        <v>1700</v>
      </c>
      <c r="R77" s="5">
        <f>IF(ISNA(MATCH($A77,'[3]Výsledková listina'!$C:$C,0)),"",INDEX('[3]Výsledková listina'!$B:$T,MATCH($A77,'[3]Výsledková listina'!$C:$C,0),7))</f>
        <v>4</v>
      </c>
      <c r="S77" s="5">
        <f>IF(ISNA(MATCH($A77,'[3]Výsledková listina'!$L:$L,0)),"",INDEX('[3]Výsledková listina'!$B:$T,MATCH($A77,'[3]Výsledková listina'!$L:$L,0),15))</f>
        <v>3160</v>
      </c>
      <c r="T77" s="5">
        <f>IF(ISNA(MATCH($A77,'[3]Výsledková listina'!$L:$L,0)),"",INDEX('[3]Výsledková listina'!$B:$T,MATCH($A77,'[3]Výsledková listina'!$L:$L,0),16))</f>
        <v>2</v>
      </c>
      <c r="U77" s="5">
        <f t="shared" si="4"/>
        <v>4860</v>
      </c>
      <c r="V77" s="5">
        <f t="shared" si="5"/>
        <v>90</v>
      </c>
      <c r="W77" s="5"/>
      <c r="X77" s="6">
        <v>74</v>
      </c>
    </row>
    <row r="78" spans="1:24" ht="25.5" customHeight="1">
      <c r="A78" s="7">
        <v>1114</v>
      </c>
      <c r="B78" s="8" t="s">
        <v>73</v>
      </c>
      <c r="C78" s="8" t="s">
        <v>108</v>
      </c>
      <c r="D78" s="9" t="s">
        <v>41</v>
      </c>
      <c r="E78" s="5">
        <f>IF(ISNA(MATCH($A78,'[1]Výsledková listina'!$C:$C,0)),"",INDEX('[1]Výsledková listina'!$B:$T,MATCH($A78,'[1]Výsledková listina'!$C:$C,0),6))</f>
        <v>630</v>
      </c>
      <c r="F78" s="5">
        <f>IF(ISNA(MATCH($A78,'[1]Výsledková listina'!$C:$C,0)),"",INDEX('[1]Výsledková listina'!$B:$T,MATCH($A78,'[1]Výsledková listina'!$C:$C,0),7))</f>
        <v>6</v>
      </c>
      <c r="G78" s="5">
        <f>IF(ISNA(MATCH($A78,'[1]Výsledková listina'!$L:$L,0)),"",INDEX('[1]Výsledková listina'!$B:$T,MATCH($A78,'[1]Výsledková listina'!$L:$L,0),15))</f>
        <v>1690</v>
      </c>
      <c r="H78" s="5">
        <f>IF(ISNA(MATCH($A78,'[1]Výsledková listina'!$L:$L,0)),"",INDEX('[1]Výsledková listina'!$B:$T,MATCH($A78,'[1]Výsledková listina'!$L:$L,0),16))</f>
        <v>4</v>
      </c>
      <c r="I78" s="5">
        <f>IF(ISNA(MATCH($A78,'[2]Výsledková listina'!$C:$C,0)),"",INDEX('[2]Výsledková listina'!$B:$T,MATCH($A78,'[2]Výsledková listina'!$C:$C,0),6))</f>
        <v>320</v>
      </c>
      <c r="J78" s="5">
        <f>IF(ISNA(MATCH($A78,'[2]Výsledková listina'!$C:$C,0)),"",INDEX('[2]Výsledková listina'!$B:$T,MATCH($A78,'[2]Výsledková listina'!$C:$C,0),7))</f>
        <v>11</v>
      </c>
      <c r="K78" s="5">
        <f>IF(ISNA(MATCH($A78,'[2]Výsledková listina'!$L:$L,0)),"",INDEX('[2]Výsledková listina'!$B:$T,MATCH($A78,'[2]Výsledková listina'!$L:$L,0),15))</f>
        <v>0</v>
      </c>
      <c r="L78" s="5">
        <f>IF(ISNA(MATCH($A78,'[2]Výsledková listina'!$L:$L,0)),"",INDEX('[2]Výsledková listina'!$B:$T,MATCH($A78,'[2]Výsledková listina'!$L:$L,0),16))</f>
        <v>13</v>
      </c>
      <c r="M78" s="5">
        <f>IF(ISNA(MATCH($A78,'[4]Výsledková listina'!$C:$C,0)),"",INDEX('[4]Výsledková listina'!$B:$T,MATCH($A78,'[4]Výsledková listina'!$C:$C,0),6))</f>
        <v>0</v>
      </c>
      <c r="N78" s="5">
        <f>IF(ISNA(MATCH($A78,'[4]Výsledková listina'!$C:$C,0)),"",INDEX('[4]Výsledková listina'!$B:$T,MATCH($A78,'[4]Výsledková listina'!$C:$C,0),7))</f>
        <v>14</v>
      </c>
      <c r="O78" s="5">
        <f>IF(ISNA(MATCH($A78,'[4]Výsledková listina'!$L:$L,0)),"",INDEX('[4]Výsledková listina'!$B:$T,MATCH($A78,'[4]Výsledková listina'!$L:$L,0),15))</f>
        <v>0</v>
      </c>
      <c r="P78" s="5">
        <f>IF(ISNA(MATCH($A78,'[4]Výsledková listina'!$L:$L,0)),"",INDEX('[4]Výsledková listina'!$B:$T,MATCH($A78,'[4]Výsledková listina'!$L:$L,0),16))</f>
        <v>14</v>
      </c>
      <c r="Q78" s="5">
        <v>0</v>
      </c>
      <c r="R78" s="5">
        <v>14</v>
      </c>
      <c r="S78" s="5">
        <v>0</v>
      </c>
      <c r="T78" s="5">
        <v>14</v>
      </c>
      <c r="U78" s="5">
        <f t="shared" si="4"/>
        <v>2640</v>
      </c>
      <c r="V78" s="5">
        <f t="shared" si="5"/>
        <v>90</v>
      </c>
      <c r="W78" s="5"/>
      <c r="X78" s="6">
        <v>75</v>
      </c>
    </row>
    <row r="79" spans="1:24" ht="25.5" customHeight="1">
      <c r="A79" s="7">
        <v>2344</v>
      </c>
      <c r="B79" s="8" t="s">
        <v>96</v>
      </c>
      <c r="C79" s="8" t="s">
        <v>108</v>
      </c>
      <c r="D79" s="9" t="s">
        <v>18</v>
      </c>
      <c r="E79" s="5">
        <f>IF(ISNA(MATCH($A79,'[1]Výsledková listina'!$C:$C,0)),"",INDEX('[1]Výsledková listina'!$B:$T,MATCH($A79,'[1]Výsledková listina'!$C:$C,0),6))</f>
        <v>0</v>
      </c>
      <c r="F79" s="5">
        <f>IF(ISNA(MATCH($A79,'[1]Výsledková listina'!$C:$C,0)),"",INDEX('[1]Výsledková listina'!$B:$T,MATCH($A79,'[1]Výsledková listina'!$C:$C,0),7))</f>
        <v>10</v>
      </c>
      <c r="G79" s="5">
        <f>IF(ISNA(MATCH($A79,'[1]Výsledková listina'!$L:$L,0)),"",INDEX('[1]Výsledková listina'!$B:$T,MATCH($A79,'[1]Výsledková listina'!$L:$L,0),15))</f>
        <v>4720</v>
      </c>
      <c r="H79" s="5">
        <f>IF(ISNA(MATCH($A79,'[1]Výsledková listina'!$L:$L,0)),"",INDEX('[1]Výsledková listina'!$B:$T,MATCH($A79,'[1]Výsledková listina'!$L:$L,0),16))</f>
        <v>3</v>
      </c>
      <c r="I79" s="5">
        <f>IF(ISNA(MATCH($A79,'[2]Výsledková listina'!$C:$C,0)),"",INDEX('[2]Výsledková listina'!$B:$T,MATCH($A79,'[2]Výsledková listina'!$C:$C,0),6))</f>
        <v>0</v>
      </c>
      <c r="J79" s="5">
        <f>IF(ISNA(MATCH($A79,'[2]Výsledková listina'!$C:$C,0)),"",INDEX('[2]Výsledková listina'!$B:$T,MATCH($A79,'[2]Výsledková listina'!$C:$C,0),7))</f>
        <v>11.5</v>
      </c>
      <c r="K79" s="5">
        <f>IF(ISNA(MATCH($A79,'[2]Výsledková listina'!$L:$L,0)),"",INDEX('[2]Výsledková listina'!$B:$T,MATCH($A79,'[2]Výsledková listina'!$L:$L,0),15))</f>
        <v>100</v>
      </c>
      <c r="L79" s="5">
        <f>IF(ISNA(MATCH($A79,'[2]Výsledková listina'!$L:$L,0)),"",INDEX('[2]Výsledková listina'!$B:$T,MATCH($A79,'[2]Výsledková listina'!$L:$L,0),16))</f>
        <v>12</v>
      </c>
      <c r="M79" s="5">
        <v>0</v>
      </c>
      <c r="N79" s="5">
        <v>14</v>
      </c>
      <c r="O79" s="5">
        <v>0</v>
      </c>
      <c r="P79" s="5">
        <v>14</v>
      </c>
      <c r="Q79" s="5">
        <v>0</v>
      </c>
      <c r="R79" s="5">
        <v>14</v>
      </c>
      <c r="S79" s="5">
        <v>0</v>
      </c>
      <c r="T79" s="5">
        <v>14</v>
      </c>
      <c r="U79" s="5">
        <f t="shared" si="4"/>
        <v>4820</v>
      </c>
      <c r="V79" s="5">
        <f t="shared" si="5"/>
        <v>92.5</v>
      </c>
      <c r="W79" s="5"/>
      <c r="X79" s="6">
        <v>76</v>
      </c>
    </row>
    <row r="80" spans="1:24" ht="25.5" customHeight="1">
      <c r="A80" s="7">
        <v>2342</v>
      </c>
      <c r="B80" s="8" t="s">
        <v>97</v>
      </c>
      <c r="C80" s="8" t="s">
        <v>108</v>
      </c>
      <c r="D80" s="9" t="s">
        <v>18</v>
      </c>
      <c r="E80" s="5">
        <f>IF(ISNA(MATCH($A80,'[1]Výsledková listina'!$C:$C,0)),"",INDEX('[1]Výsledková listina'!$B:$T,MATCH($A80,'[1]Výsledková listina'!$C:$C,0),6))</f>
        <v>90</v>
      </c>
      <c r="F80" s="5">
        <f>IF(ISNA(MATCH($A80,'[1]Výsledková listina'!$C:$C,0)),"",INDEX('[1]Výsledková listina'!$B:$T,MATCH($A80,'[1]Výsledková listina'!$C:$C,0),7))</f>
        <v>11.5</v>
      </c>
      <c r="G80" s="5">
        <f>IF(ISNA(MATCH($A80,'[1]Výsledková listina'!$L:$L,0)),"",INDEX('[1]Výsledková listina'!$B:$T,MATCH($A80,'[1]Výsledková listina'!$L:$L,0),15))</f>
        <v>710</v>
      </c>
      <c r="H80" s="5">
        <f>IF(ISNA(MATCH($A80,'[1]Výsledková listina'!$L:$L,0)),"",INDEX('[1]Výsledková listina'!$B:$T,MATCH($A80,'[1]Výsledková listina'!$L:$L,0),16))</f>
        <v>11</v>
      </c>
      <c r="I80" s="5">
        <f>IF(ISNA(MATCH($A80,'[2]Výsledková listina'!$C:$C,0)),"",INDEX('[2]Výsledková listina'!$B:$T,MATCH($A80,'[2]Výsledková listina'!$C:$C,0),6))</f>
        <v>3360</v>
      </c>
      <c r="J80" s="5">
        <f>IF(ISNA(MATCH($A80,'[2]Výsledková listina'!$C:$C,0)),"",INDEX('[2]Výsledková listina'!$B:$T,MATCH($A80,'[2]Výsledková listina'!$C:$C,0),7))</f>
        <v>5</v>
      </c>
      <c r="K80" s="5">
        <f>IF(ISNA(MATCH($A80,'[2]Výsledková listina'!$L:$L,0)),"",INDEX('[2]Výsledková listina'!$B:$T,MATCH($A80,'[2]Výsledková listina'!$L:$L,0),15))</f>
        <v>940</v>
      </c>
      <c r="L80" s="5">
        <f>IF(ISNA(MATCH($A80,'[2]Výsledková listina'!$L:$L,0)),"",INDEX('[2]Výsledková listina'!$B:$T,MATCH($A80,'[2]Výsledková listina'!$L:$L,0),16))</f>
        <v>10</v>
      </c>
      <c r="M80" s="5">
        <f>IF(ISNA(MATCH($A80,'[4]Výsledková listina'!$C:$C,0)),"",INDEX('[4]Výsledková listina'!$B:$T,MATCH($A80,'[4]Výsledková listina'!$C:$C,0),6))</f>
        <v>0</v>
      </c>
      <c r="N80" s="5">
        <f>IF(ISNA(MATCH($A80,'[4]Výsledková listina'!$C:$C,0)),"",INDEX('[4]Výsledková listina'!$B:$T,MATCH($A80,'[4]Výsledková listina'!$C:$C,0),7))</f>
        <v>14</v>
      </c>
      <c r="O80" s="5">
        <f>IF(ISNA(MATCH($A80,'[4]Výsledková listina'!$L:$L,0)),"",INDEX('[4]Výsledková listina'!$B:$T,MATCH($A80,'[4]Výsledková listina'!$L:$L,0),15))</f>
        <v>0</v>
      </c>
      <c r="P80" s="5">
        <f>IF(ISNA(MATCH($A80,'[4]Výsledková listina'!$L:$L,0)),"",INDEX('[4]Výsledková listina'!$B:$T,MATCH($A80,'[4]Výsledková listina'!$L:$L,0),16))</f>
        <v>14</v>
      </c>
      <c r="Q80" s="5">
        <v>0</v>
      </c>
      <c r="R80" s="5">
        <v>14</v>
      </c>
      <c r="S80" s="5">
        <v>0</v>
      </c>
      <c r="T80" s="5">
        <v>14</v>
      </c>
      <c r="U80" s="5">
        <f t="shared" si="4"/>
        <v>5100</v>
      </c>
      <c r="V80" s="5">
        <f t="shared" si="5"/>
        <v>93.5</v>
      </c>
      <c r="W80" s="5"/>
      <c r="X80" s="6">
        <v>77</v>
      </c>
    </row>
    <row r="81" spans="1:24" ht="25.5" customHeight="1">
      <c r="A81" s="7">
        <v>2592</v>
      </c>
      <c r="B81" s="8" t="s">
        <v>143</v>
      </c>
      <c r="C81" s="8" t="s">
        <v>116</v>
      </c>
      <c r="D81" s="9" t="s">
        <v>24</v>
      </c>
      <c r="E81" s="5">
        <v>0</v>
      </c>
      <c r="F81" s="5">
        <v>14</v>
      </c>
      <c r="G81" s="5">
        <v>0</v>
      </c>
      <c r="H81" s="5">
        <v>14</v>
      </c>
      <c r="I81" s="5">
        <f>IF(ISNA(MATCH($A81,'[2]Výsledková listina'!$C:$C,0)),"",INDEX('[2]Výsledková listina'!$B:$T,MATCH($A81,'[2]Výsledková listina'!$C:$C,0),6))</f>
        <v>1400</v>
      </c>
      <c r="J81" s="5">
        <f>IF(ISNA(MATCH($A81,'[2]Výsledková listina'!$C:$C,0)),"",INDEX('[2]Výsledková listina'!$B:$T,MATCH($A81,'[2]Výsledková listina'!$C:$C,0),7))</f>
        <v>10</v>
      </c>
      <c r="K81" s="5">
        <f>IF(ISNA(MATCH($A81,'[2]Výsledková listina'!$L:$L,0)),"",INDEX('[2]Výsledková listina'!$B:$T,MATCH($A81,'[2]Výsledková listina'!$L:$L,0),15))</f>
        <v>200</v>
      </c>
      <c r="L81" s="5">
        <f>IF(ISNA(MATCH($A81,'[2]Výsledková listina'!$L:$L,0)),"",INDEX('[2]Výsledková listina'!$B:$T,MATCH($A81,'[2]Výsledková listina'!$L:$L,0),16))</f>
        <v>11</v>
      </c>
      <c r="M81" s="5">
        <v>0</v>
      </c>
      <c r="N81" s="5">
        <v>14</v>
      </c>
      <c r="O81" s="5">
        <v>0</v>
      </c>
      <c r="P81" s="5">
        <v>14</v>
      </c>
      <c r="Q81" s="5">
        <f>IF(ISNA(MATCH($A81,'[3]Výsledková listina'!$C:$C,0)),"",INDEX('[3]Výsledková listina'!$B:$T,MATCH($A81,'[3]Výsledková listina'!$C:$C,0),6))</f>
        <v>950</v>
      </c>
      <c r="R81" s="5">
        <f>IF(ISNA(MATCH($A81,'[3]Výsledková listina'!$C:$C,0)),"",INDEX('[3]Výsledková listina'!$B:$T,MATCH($A81,'[3]Výsledková listina'!$C:$C,0),7))</f>
        <v>8</v>
      </c>
      <c r="S81" s="5">
        <f>IF(ISNA(MATCH($A81,'[3]Výsledková listina'!$L:$L,0)),"",INDEX('[3]Výsledková listina'!$B:$T,MATCH($A81,'[3]Výsledková listina'!$L:$L,0),15))</f>
        <v>650</v>
      </c>
      <c r="T81" s="5">
        <f>IF(ISNA(MATCH($A81,'[3]Výsledková listina'!$L:$L,0)),"",INDEX('[3]Výsledková listina'!$B:$T,MATCH($A81,'[3]Výsledková listina'!$L:$L,0),16))</f>
        <v>9</v>
      </c>
      <c r="U81" s="5">
        <f t="shared" si="4"/>
        <v>3200</v>
      </c>
      <c r="V81" s="5">
        <f t="shared" si="5"/>
        <v>94</v>
      </c>
      <c r="W81" s="5"/>
      <c r="X81" s="6">
        <v>78</v>
      </c>
    </row>
    <row r="82" spans="1:24" ht="25.5" customHeight="1">
      <c r="A82" s="13" t="s">
        <v>150</v>
      </c>
      <c r="B82" s="13" t="s">
        <v>151</v>
      </c>
      <c r="C82" s="13" t="s">
        <v>108</v>
      </c>
      <c r="D82" s="9" t="s">
        <v>31</v>
      </c>
      <c r="E82" s="5">
        <v>0</v>
      </c>
      <c r="F82" s="5">
        <v>14</v>
      </c>
      <c r="G82" s="5">
        <v>0</v>
      </c>
      <c r="H82" s="5">
        <v>14</v>
      </c>
      <c r="I82" s="5">
        <v>0</v>
      </c>
      <c r="J82" s="5">
        <v>14</v>
      </c>
      <c r="K82" s="5">
        <v>0</v>
      </c>
      <c r="L82" s="5">
        <v>14</v>
      </c>
      <c r="M82" s="5">
        <f>IF(ISNA(MATCH($A82,'[4]Výsledková listina'!$C:$C,0)),"",INDEX('[4]Výsledková listina'!$B:$T,MATCH($A82,'[4]Výsledková listina'!$C:$C,0),6))</f>
        <v>1420</v>
      </c>
      <c r="N82" s="5">
        <f>IF(ISNA(MATCH($A82,'[4]Výsledková listina'!$C:$C,0)),"",INDEX('[4]Výsledková listina'!$B:$T,MATCH($A82,'[4]Výsledková listina'!$C:$C,0),7))</f>
        <v>2</v>
      </c>
      <c r="O82" s="5">
        <f>IF(ISNA(MATCH($A82,'[4]Výsledková listina'!$L:$L,0)),"",INDEX('[4]Výsledková listina'!$B:$T,MATCH($A82,'[4]Výsledková listina'!$L:$L,0),15))</f>
        <v>4200</v>
      </c>
      <c r="P82" s="5">
        <f>IF(ISNA(MATCH($A82,'[4]Výsledková listina'!$L:$L,0)),"",INDEX('[4]Výsledková listina'!$B:$T,MATCH($A82,'[4]Výsledková listina'!$L:$L,0),16))</f>
        <v>9</v>
      </c>
      <c r="Q82" s="5">
        <v>0</v>
      </c>
      <c r="R82" s="5">
        <v>14</v>
      </c>
      <c r="S82" s="5">
        <v>0</v>
      </c>
      <c r="T82" s="5">
        <v>14</v>
      </c>
      <c r="U82" s="5">
        <f t="shared" si="4"/>
        <v>5620</v>
      </c>
      <c r="V82" s="5">
        <f t="shared" si="5"/>
        <v>95</v>
      </c>
      <c r="W82" s="5"/>
      <c r="X82" s="6">
        <v>79</v>
      </c>
    </row>
    <row r="83" spans="1:24" ht="25.5" customHeight="1">
      <c r="A83" s="7">
        <v>1176</v>
      </c>
      <c r="B83" s="8" t="s">
        <v>129</v>
      </c>
      <c r="C83" s="8" t="s">
        <v>108</v>
      </c>
      <c r="D83" s="9" t="s">
        <v>127</v>
      </c>
      <c r="E83" s="5">
        <v>0</v>
      </c>
      <c r="F83" s="5">
        <v>14</v>
      </c>
      <c r="G83" s="5">
        <v>0</v>
      </c>
      <c r="H83" s="5">
        <v>14</v>
      </c>
      <c r="I83" s="5">
        <v>0</v>
      </c>
      <c r="J83" s="5">
        <v>14</v>
      </c>
      <c r="K83" s="5">
        <v>0</v>
      </c>
      <c r="L83" s="5">
        <v>14</v>
      </c>
      <c r="M83" s="5">
        <f>IF(ISNA(MATCH($A83,'[4]Výsledková listina'!$C:$C,0)),"",INDEX('[4]Výsledková listina'!$B:$T,MATCH($A83,'[4]Výsledková listina'!$C:$C,0),6))</f>
        <v>650</v>
      </c>
      <c r="N83" s="5">
        <f>IF(ISNA(MATCH($A83,'[4]Výsledková listina'!$C:$C,0)),"",INDEX('[4]Výsledková listina'!$B:$T,MATCH($A83,'[4]Výsledková listina'!$C:$C,0),7))</f>
        <v>4</v>
      </c>
      <c r="O83" s="5">
        <f>IF(ISNA(MATCH($A83,'[4]Výsledková listina'!$L:$L,0)),"",INDEX('[4]Výsledková listina'!$B:$T,MATCH($A83,'[4]Výsledková listina'!$L:$L,0),15))</f>
        <v>4720</v>
      </c>
      <c r="P83" s="5">
        <f>IF(ISNA(MATCH($A83,'[4]Výsledková listina'!$L:$L,0)),"",INDEX('[4]Výsledková listina'!$B:$T,MATCH($A83,'[4]Výsledková listina'!$L:$L,0),16))</f>
        <v>7</v>
      </c>
      <c r="Q83" s="5">
        <v>0</v>
      </c>
      <c r="R83" s="5">
        <v>14</v>
      </c>
      <c r="S83" s="5">
        <v>0</v>
      </c>
      <c r="T83" s="5">
        <v>14</v>
      </c>
      <c r="U83" s="5">
        <f t="shared" si="4"/>
        <v>5370</v>
      </c>
      <c r="V83" s="5">
        <f t="shared" si="5"/>
        <v>95</v>
      </c>
      <c r="W83" s="5"/>
      <c r="X83" s="6">
        <v>80</v>
      </c>
    </row>
    <row r="84" spans="1:24" ht="25.5" customHeight="1">
      <c r="A84" s="7">
        <v>2359</v>
      </c>
      <c r="B84" s="8" t="s">
        <v>80</v>
      </c>
      <c r="C84" s="8" t="s">
        <v>108</v>
      </c>
      <c r="D84" s="9" t="s">
        <v>130</v>
      </c>
      <c r="E84" s="5">
        <f>IF(ISNA(MATCH($A84,'[1]Výsledková listina'!$C:$C,0)),"",INDEX('[1]Výsledková listina'!$B:$T,MATCH($A84,'[1]Výsledková listina'!$C:$C,0),6))</f>
        <v>0</v>
      </c>
      <c r="F84" s="5">
        <f>IF(ISNA(MATCH($A84,'[1]Výsledková listina'!$C:$C,0)),"",INDEX('[1]Výsledková listina'!$B:$T,MATCH($A84,'[1]Výsledková listina'!$C:$C,0),7))</f>
        <v>10</v>
      </c>
      <c r="G84" s="5">
        <f>IF(ISNA(MATCH($A84,'[1]Výsledková listina'!$L:$L,0)),"",INDEX('[1]Výsledková listina'!$B:$T,MATCH($A84,'[1]Výsledková listina'!$L:$L,0),15))</f>
        <v>390</v>
      </c>
      <c r="H84" s="5">
        <f>IF(ISNA(MATCH($A84,'[1]Výsledková listina'!$L:$L,0)),"",INDEX('[1]Výsledková listina'!$B:$T,MATCH($A84,'[1]Výsledková listina'!$L:$L,0),16))</f>
        <v>13</v>
      </c>
      <c r="I84" s="5">
        <f>IF(ISNA(MATCH($A84,'[2]Výsledková listina'!$C:$C,0)),"",INDEX('[2]Výsledková listina'!$B:$T,MATCH($A84,'[2]Výsledková listina'!$C:$C,0),6))</f>
        <v>560</v>
      </c>
      <c r="J84" s="5">
        <f>IF(ISNA(MATCH($A84,'[2]Výsledková listina'!$C:$C,0)),"",INDEX('[2]Výsledková listina'!$B:$T,MATCH($A84,'[2]Výsledková listina'!$C:$C,0),7))</f>
        <v>10.5</v>
      </c>
      <c r="K84" s="5">
        <f>IF(ISNA(MATCH($A84,'[2]Výsledková listina'!$L:$L,0)),"",INDEX('[2]Výsledková listina'!$B:$T,MATCH($A84,'[2]Výsledková listina'!$L:$L,0),15))</f>
        <v>400</v>
      </c>
      <c r="L84" s="5">
        <f>IF(ISNA(MATCH($A84,'[2]Výsledková listina'!$L:$L,0)),"",INDEX('[2]Výsledková listina'!$B:$T,MATCH($A84,'[2]Výsledková listina'!$L:$L,0),16))</f>
        <v>11</v>
      </c>
      <c r="M84" s="5">
        <f>IF(ISNA(MATCH($A84,'[4]Výsledková listina'!$C:$C,0)),"",INDEX('[4]Výsledková listina'!$B:$T,MATCH($A84,'[4]Výsledková listina'!$C:$C,0),6))</f>
        <v>0</v>
      </c>
      <c r="N84" s="5">
        <f>IF(ISNA(MATCH($A84,'[4]Výsledková listina'!$C:$C,0)),"",INDEX('[4]Výsledková listina'!$B:$T,MATCH($A84,'[4]Výsledková listina'!$C:$C,0),7))</f>
        <v>11.5</v>
      </c>
      <c r="O84" s="5">
        <f>IF(ISNA(MATCH($A84,'[4]Výsledková listina'!$L:$L,0)),"",INDEX('[4]Výsledková listina'!$B:$T,MATCH($A84,'[4]Výsledková listina'!$L:$L,0),15))</f>
        <v>1115</v>
      </c>
      <c r="P84" s="5">
        <f>IF(ISNA(MATCH($A84,'[4]Výsledková listina'!$L:$L,0)),"",INDEX('[4]Výsledková listina'!$B:$T,MATCH($A84,'[4]Výsledková listina'!$L:$L,0),16))</f>
        <v>11</v>
      </c>
      <c r="Q84" s="5">
        <v>0</v>
      </c>
      <c r="R84" s="5">
        <v>14</v>
      </c>
      <c r="S84" s="5">
        <v>0</v>
      </c>
      <c r="T84" s="5">
        <v>14</v>
      </c>
      <c r="U84" s="5">
        <f t="shared" si="4"/>
        <v>2465</v>
      </c>
      <c r="V84" s="5">
        <f t="shared" si="5"/>
        <v>95</v>
      </c>
      <c r="W84" s="5"/>
      <c r="X84" s="6">
        <v>81</v>
      </c>
    </row>
    <row r="85" spans="1:24" ht="25.5" customHeight="1">
      <c r="A85" s="7">
        <v>2506</v>
      </c>
      <c r="B85" s="8" t="s">
        <v>118</v>
      </c>
      <c r="C85" s="8" t="s">
        <v>108</v>
      </c>
      <c r="D85" s="9" t="s">
        <v>39</v>
      </c>
      <c r="E85" s="5">
        <v>0</v>
      </c>
      <c r="F85" s="5">
        <v>14</v>
      </c>
      <c r="G85" s="5">
        <v>0</v>
      </c>
      <c r="H85" s="5">
        <v>14</v>
      </c>
      <c r="I85" s="5">
        <v>0</v>
      </c>
      <c r="J85" s="5">
        <v>14</v>
      </c>
      <c r="K85" s="5">
        <v>0</v>
      </c>
      <c r="L85" s="5">
        <v>14</v>
      </c>
      <c r="M85" s="5">
        <v>0</v>
      </c>
      <c r="N85" s="5">
        <v>14</v>
      </c>
      <c r="O85" s="5">
        <v>0</v>
      </c>
      <c r="P85" s="5">
        <v>14</v>
      </c>
      <c r="Q85" s="5">
        <f>IF(ISNA(MATCH($A85,'[3]Výsledková listina'!$C:$C,0)),"",INDEX('[3]Výsledková listina'!$B:$T,MATCH($A85,'[3]Výsledková listina'!$C:$C,0),6))</f>
        <v>1300</v>
      </c>
      <c r="R85" s="5">
        <f>IF(ISNA(MATCH($A85,'[3]Výsledková listina'!$C:$C,0)),"",INDEX('[3]Výsledková listina'!$B:$T,MATCH($A85,'[3]Výsledková listina'!$C:$C,0),7))</f>
        <v>6</v>
      </c>
      <c r="S85" s="5">
        <f>IF(ISNA(MATCH($A85,'[3]Výsledková listina'!$L:$L,0)),"",INDEX('[3]Výsledková listina'!$B:$T,MATCH($A85,'[3]Výsledková listina'!$L:$L,0),15))</f>
        <v>840</v>
      </c>
      <c r="T85" s="5">
        <f>IF(ISNA(MATCH($A85,'[3]Výsledková listina'!$L:$L,0)),"",INDEX('[3]Výsledková listina'!$B:$T,MATCH($A85,'[3]Výsledková listina'!$L:$L,0),16))</f>
        <v>6</v>
      </c>
      <c r="U85" s="5">
        <f t="shared" si="4"/>
        <v>2140</v>
      </c>
      <c r="V85" s="5">
        <f t="shared" si="5"/>
        <v>96</v>
      </c>
      <c r="W85" s="5"/>
      <c r="X85" s="6">
        <v>82</v>
      </c>
    </row>
    <row r="86" spans="1:24" ht="25.5" customHeight="1">
      <c r="A86" s="7" t="s">
        <v>131</v>
      </c>
      <c r="B86" s="8" t="s">
        <v>132</v>
      </c>
      <c r="C86" s="8" t="s">
        <v>108</v>
      </c>
      <c r="D86" s="9" t="s">
        <v>20</v>
      </c>
      <c r="E86" s="5">
        <v>0</v>
      </c>
      <c r="F86" s="5">
        <v>14</v>
      </c>
      <c r="G86" s="5">
        <v>0</v>
      </c>
      <c r="H86" s="5">
        <v>14</v>
      </c>
      <c r="I86" s="5">
        <v>0</v>
      </c>
      <c r="J86" s="5">
        <v>14</v>
      </c>
      <c r="K86" s="5">
        <v>0</v>
      </c>
      <c r="L86" s="5">
        <v>14</v>
      </c>
      <c r="M86" s="5">
        <v>0</v>
      </c>
      <c r="N86" s="5">
        <v>14</v>
      </c>
      <c r="O86" s="5">
        <v>0</v>
      </c>
      <c r="P86" s="5">
        <v>14</v>
      </c>
      <c r="Q86" s="5">
        <f>IF(ISNA(MATCH($A86,'[3]Výsledková listina'!$C:$C,0)),"",INDEX('[3]Výsledková listina'!$B:$T,MATCH($A86,'[3]Výsledková listina'!$C:$C,0),6))</f>
        <v>2850</v>
      </c>
      <c r="R86" s="5">
        <f>IF(ISNA(MATCH($A86,'[3]Výsledková listina'!$C:$C,0)),"",INDEX('[3]Výsledková listina'!$B:$T,MATCH($A86,'[3]Výsledková listina'!$C:$C,0),7))</f>
        <v>6</v>
      </c>
      <c r="S86" s="5">
        <f>IF(ISNA(MATCH($A86,'[3]Výsledková listina'!$L:$L,0)),"",INDEX('[3]Výsledková listina'!$B:$T,MATCH($A86,'[3]Výsledková listina'!$L:$L,0),15))</f>
        <v>1950</v>
      </c>
      <c r="T86" s="5">
        <f>IF(ISNA(MATCH($A86,'[3]Výsledková listina'!$L:$L,0)),"",INDEX('[3]Výsledková listina'!$B:$T,MATCH($A86,'[3]Výsledková listina'!$L:$L,0),16))</f>
        <v>7</v>
      </c>
      <c r="U86" s="5">
        <f t="shared" si="4"/>
        <v>4800</v>
      </c>
      <c r="V86" s="5">
        <f t="shared" si="5"/>
        <v>97</v>
      </c>
      <c r="W86" s="5"/>
      <c r="X86" s="6">
        <v>83</v>
      </c>
    </row>
    <row r="87" spans="1:24" ht="25.5" customHeight="1">
      <c r="A87" s="7">
        <v>2593</v>
      </c>
      <c r="B87" s="8" t="s">
        <v>148</v>
      </c>
      <c r="C87" s="8" t="s">
        <v>108</v>
      </c>
      <c r="D87" s="9" t="s">
        <v>26</v>
      </c>
      <c r="E87" s="5">
        <v>0</v>
      </c>
      <c r="F87" s="5">
        <v>14</v>
      </c>
      <c r="G87" s="5">
        <v>0</v>
      </c>
      <c r="H87" s="5">
        <v>14</v>
      </c>
      <c r="I87" s="5">
        <f>IF(ISNA(MATCH($A87,'[2]Výsledková listina'!$C:$C,0)),"",INDEX('[2]Výsledková listina'!$B:$T,MATCH($A87,'[2]Výsledková listina'!$C:$C,0),6))</f>
        <v>560</v>
      </c>
      <c r="J87" s="5">
        <f>IF(ISNA(MATCH($A87,'[2]Výsledková listina'!$C:$C,0)),"",INDEX('[2]Výsledková listina'!$B:$T,MATCH($A87,'[2]Výsledková listina'!$C:$C,0),7))</f>
        <v>10.5</v>
      </c>
      <c r="K87" s="5">
        <f>IF(ISNA(MATCH($A87,'[2]Výsledková listina'!$L:$L,0)),"",INDEX('[2]Výsledková listina'!$B:$T,MATCH($A87,'[2]Výsledková listina'!$L:$L,0),15))</f>
        <v>3300</v>
      </c>
      <c r="L87" s="5">
        <f>IF(ISNA(MATCH($A87,'[2]Výsledková listina'!$L:$L,0)),"",INDEX('[2]Výsledková listina'!$B:$T,MATCH($A87,'[2]Výsledková listina'!$L:$L,0),16))</f>
        <v>3</v>
      </c>
      <c r="M87" s="5">
        <v>0</v>
      </c>
      <c r="N87" s="5">
        <v>14</v>
      </c>
      <c r="O87" s="5">
        <v>0</v>
      </c>
      <c r="P87" s="5">
        <v>14</v>
      </c>
      <c r="Q87" s="5">
        <v>0</v>
      </c>
      <c r="R87" s="5">
        <v>14</v>
      </c>
      <c r="S87" s="5">
        <v>0</v>
      </c>
      <c r="T87" s="5">
        <v>14</v>
      </c>
      <c r="U87" s="5">
        <f t="shared" si="4"/>
        <v>3860</v>
      </c>
      <c r="V87" s="5">
        <f t="shared" si="5"/>
        <v>97.5</v>
      </c>
      <c r="W87" s="5"/>
      <c r="X87" s="6">
        <v>84</v>
      </c>
    </row>
    <row r="88" spans="1:24" ht="25.5" customHeight="1">
      <c r="A88" s="7">
        <v>2368</v>
      </c>
      <c r="B88" s="8" t="s">
        <v>147</v>
      </c>
      <c r="C88" s="8" t="s">
        <v>116</v>
      </c>
      <c r="D88" s="9" t="s">
        <v>26</v>
      </c>
      <c r="E88" s="5">
        <v>0</v>
      </c>
      <c r="F88" s="5">
        <v>14</v>
      </c>
      <c r="G88" s="5">
        <v>0</v>
      </c>
      <c r="H88" s="5">
        <v>14</v>
      </c>
      <c r="I88" s="5">
        <f>IF(ISNA(MATCH($A88,'[2]Výsledková listina'!$C:$C,0)),"",INDEX('[2]Výsledková listina'!$B:$T,MATCH($A88,'[2]Výsledková listina'!$C:$C,0),6))</f>
        <v>280</v>
      </c>
      <c r="J88" s="5">
        <f>IF(ISNA(MATCH($A88,'[2]Výsledková listina'!$C:$C,0)),"",INDEX('[2]Výsledková listina'!$B:$T,MATCH($A88,'[2]Výsledková listina'!$C:$C,0),7))</f>
        <v>12</v>
      </c>
      <c r="K88" s="5">
        <f>IF(ISNA(MATCH($A88,'[2]Výsledková listina'!$L:$L,0)),"",INDEX('[2]Výsledková listina'!$B:$T,MATCH($A88,'[2]Výsledková listina'!$L:$L,0),15))</f>
        <v>7200</v>
      </c>
      <c r="L88" s="5">
        <f>IF(ISNA(MATCH($A88,'[2]Výsledková listina'!$L:$L,0)),"",INDEX('[2]Výsledková listina'!$B:$T,MATCH($A88,'[2]Výsledková listina'!$L:$L,0),16))</f>
        <v>2</v>
      </c>
      <c r="M88" s="5">
        <v>0</v>
      </c>
      <c r="N88" s="5">
        <v>14</v>
      </c>
      <c r="O88" s="5">
        <v>0</v>
      </c>
      <c r="P88" s="5">
        <v>14</v>
      </c>
      <c r="Q88" s="5">
        <v>0</v>
      </c>
      <c r="R88" s="5">
        <v>14</v>
      </c>
      <c r="S88" s="5">
        <v>0</v>
      </c>
      <c r="T88" s="5">
        <v>14</v>
      </c>
      <c r="U88" s="5">
        <f t="shared" si="4"/>
        <v>7480</v>
      </c>
      <c r="V88" s="5">
        <f t="shared" si="5"/>
        <v>98</v>
      </c>
      <c r="W88" s="5"/>
      <c r="X88" s="6">
        <v>85</v>
      </c>
    </row>
    <row r="89" spans="1:24" ht="25.5" customHeight="1">
      <c r="A89" s="7">
        <v>1324</v>
      </c>
      <c r="B89" s="8" t="s">
        <v>122</v>
      </c>
      <c r="C89" s="8" t="s">
        <v>123</v>
      </c>
      <c r="D89" s="9" t="s">
        <v>124</v>
      </c>
      <c r="E89" s="5">
        <v>0</v>
      </c>
      <c r="F89" s="5">
        <v>14</v>
      </c>
      <c r="G89" s="5">
        <v>0</v>
      </c>
      <c r="H89" s="5">
        <v>14</v>
      </c>
      <c r="I89" s="5">
        <f>IF(ISNA(MATCH($A89,'[2]Výsledková listina'!$C:$C,0)),"",INDEX('[2]Výsledková listina'!$B:$T,MATCH($A89,'[2]Výsledková listina'!$C:$C,0),6))</f>
        <v>400</v>
      </c>
      <c r="J89" s="5">
        <f>IF(ISNA(MATCH($A89,'[2]Výsledková listina'!$C:$C,0)),"",INDEX('[2]Výsledková listina'!$B:$T,MATCH($A89,'[2]Výsledková listina'!$C:$C,0),7))</f>
        <v>9</v>
      </c>
      <c r="K89" s="5">
        <f>IF(ISNA(MATCH($A89,'[2]Výsledková listina'!$L:$L,0)),"",INDEX('[2]Výsledková listina'!$B:$T,MATCH($A89,'[2]Výsledková listina'!$L:$L,0),15))</f>
        <v>4920</v>
      </c>
      <c r="L89" s="5">
        <f>IF(ISNA(MATCH($A89,'[2]Výsledková listina'!$L:$L,0)),"",INDEX('[2]Výsledková listina'!$B:$T,MATCH($A89,'[2]Výsledková listina'!$L:$L,0),16))</f>
        <v>5</v>
      </c>
      <c r="M89" s="5">
        <v>0</v>
      </c>
      <c r="N89" s="5">
        <v>14</v>
      </c>
      <c r="O89" s="5">
        <v>0</v>
      </c>
      <c r="P89" s="5">
        <v>14</v>
      </c>
      <c r="Q89" s="5">
        <v>0</v>
      </c>
      <c r="R89" s="5">
        <v>14</v>
      </c>
      <c r="S89" s="5">
        <v>0</v>
      </c>
      <c r="T89" s="5">
        <v>14</v>
      </c>
      <c r="U89" s="5">
        <f t="shared" si="4"/>
        <v>5320</v>
      </c>
      <c r="V89" s="5">
        <f t="shared" si="5"/>
        <v>98</v>
      </c>
      <c r="W89" s="5"/>
      <c r="X89" s="6">
        <v>86</v>
      </c>
    </row>
    <row r="90" spans="1:24" ht="25.5" customHeight="1">
      <c r="A90" s="7">
        <v>1080</v>
      </c>
      <c r="B90" s="8" t="s">
        <v>137</v>
      </c>
      <c r="C90" s="8" t="s">
        <v>138</v>
      </c>
      <c r="D90" s="9" t="s">
        <v>136</v>
      </c>
      <c r="E90" s="5">
        <v>0</v>
      </c>
      <c r="F90" s="5">
        <v>14</v>
      </c>
      <c r="G90" s="5">
        <v>0</v>
      </c>
      <c r="H90" s="5">
        <v>14</v>
      </c>
      <c r="I90" s="5">
        <f>IF(ISNA(MATCH($A90,'[2]Výsledková listina'!$C:$C,0)),"",INDEX('[2]Výsledková listina'!$B:$T,MATCH($A90,'[2]Výsledková listina'!$C:$C,0),6))</f>
        <v>6280</v>
      </c>
      <c r="J90" s="5">
        <f>IF(ISNA(MATCH($A90,'[2]Výsledková listina'!$C:$C,0)),"",INDEX('[2]Výsledková listina'!$B:$T,MATCH($A90,'[2]Výsledková listina'!$C:$C,0),7))</f>
        <v>3</v>
      </c>
      <c r="K90" s="5">
        <f>IF(ISNA(MATCH($A90,'[2]Výsledková listina'!$L:$L,0)),"",INDEX('[2]Výsledková listina'!$B:$T,MATCH($A90,'[2]Výsledková listina'!$L:$L,0),15))</f>
        <v>2980</v>
      </c>
      <c r="L90" s="5">
        <f>IF(ISNA(MATCH($A90,'[2]Výsledková listina'!$L:$L,0)),"",INDEX('[2]Výsledková listina'!$B:$T,MATCH($A90,'[2]Výsledková listina'!$L:$L,0),16))</f>
        <v>13</v>
      </c>
      <c r="M90" s="5">
        <v>0</v>
      </c>
      <c r="N90" s="5">
        <v>14</v>
      </c>
      <c r="O90" s="5">
        <v>0</v>
      </c>
      <c r="P90" s="5">
        <v>14</v>
      </c>
      <c r="Q90" s="5">
        <v>0</v>
      </c>
      <c r="R90" s="5">
        <v>14</v>
      </c>
      <c r="S90" s="5">
        <f>IF(ISNA(MATCH($A90,'[3]Výsledková listina'!$L:$L,0)),"",INDEX('[3]Výsledková listina'!$B:$T,MATCH($A90,'[3]Výsledková listina'!$L:$L,0),15))</f>
        <v>0</v>
      </c>
      <c r="T90" s="5">
        <f>IF(ISNA(MATCH($A90,'[3]Výsledková listina'!$L:$L,0)),"",INDEX('[3]Výsledková listina'!$B:$T,MATCH($A90,'[3]Výsledková listina'!$L:$L,0),16))</f>
        <v>14</v>
      </c>
      <c r="U90" s="5">
        <f t="shared" si="4"/>
        <v>9260</v>
      </c>
      <c r="V90" s="5">
        <f t="shared" si="5"/>
        <v>100</v>
      </c>
      <c r="W90" s="5"/>
      <c r="X90" s="6">
        <v>87</v>
      </c>
    </row>
    <row r="91" spans="1:24" ht="25.5" customHeight="1">
      <c r="A91" s="7">
        <v>2334</v>
      </c>
      <c r="B91" s="8" t="s">
        <v>135</v>
      </c>
      <c r="C91" s="8" t="s">
        <v>108</v>
      </c>
      <c r="D91" s="9" t="s">
        <v>133</v>
      </c>
      <c r="E91" s="5">
        <f>IF(ISNA(MATCH($A91,'[1]Výsledková listina'!$C:$C,0)),"",INDEX('[1]Výsledková listina'!$B:$T,MATCH($A91,'[1]Výsledková listina'!$C:$C,0),6))</f>
        <v>0</v>
      </c>
      <c r="F91" s="5">
        <f>IF(ISNA(MATCH($A91,'[1]Výsledková listina'!$C:$C,0)),"",INDEX('[1]Výsledková listina'!$B:$T,MATCH($A91,'[1]Výsledková listina'!$C:$C,0),7))</f>
        <v>10</v>
      </c>
      <c r="G91" s="5">
        <f>IF(ISNA(MATCH($A91,'[1]Výsledková listina'!$L:$L,0)),"",INDEX('[1]Výsledková listina'!$B:$T,MATCH($A91,'[1]Výsledková listina'!$L:$L,0),15))</f>
        <v>580</v>
      </c>
      <c r="H91" s="5">
        <f>IF(ISNA(MATCH($A91,'[1]Výsledková listina'!$L:$L,0)),"",INDEX('[1]Výsledková listina'!$B:$T,MATCH($A91,'[1]Výsledková listina'!$L:$L,0),16))</f>
        <v>11</v>
      </c>
      <c r="I91" s="5">
        <v>0</v>
      </c>
      <c r="J91" s="5">
        <v>14</v>
      </c>
      <c r="K91" s="5">
        <v>0</v>
      </c>
      <c r="L91" s="5">
        <v>14</v>
      </c>
      <c r="M91" s="5">
        <v>0</v>
      </c>
      <c r="N91" s="5">
        <v>14</v>
      </c>
      <c r="O91" s="5">
        <v>0</v>
      </c>
      <c r="P91" s="5">
        <v>14</v>
      </c>
      <c r="Q91" s="5">
        <v>0</v>
      </c>
      <c r="R91" s="5">
        <v>14</v>
      </c>
      <c r="S91" s="5">
        <v>0</v>
      </c>
      <c r="T91" s="5">
        <v>14</v>
      </c>
      <c r="U91" s="5">
        <f t="shared" si="4"/>
        <v>580</v>
      </c>
      <c r="V91" s="5">
        <f t="shared" si="5"/>
        <v>105</v>
      </c>
      <c r="W91" s="5"/>
      <c r="X91" s="6">
        <v>88</v>
      </c>
    </row>
    <row r="92" spans="1:24" ht="25.5" customHeight="1">
      <c r="A92" s="7" t="s">
        <v>126</v>
      </c>
      <c r="B92" s="8" t="s">
        <v>98</v>
      </c>
      <c r="C92" s="8" t="s">
        <v>110</v>
      </c>
      <c r="D92" s="9" t="s">
        <v>18</v>
      </c>
      <c r="E92" s="5">
        <f>IF(ISNA(MATCH($A92,'[1]Výsledková listina'!$C:$C,0)),"",INDEX('[1]Výsledková listina'!$B:$T,MATCH($A92,'[1]Výsledková listina'!$C:$C,0),6))</f>
        <v>0</v>
      </c>
      <c r="F92" s="5">
        <f>IF(ISNA(MATCH($A92,'[1]Výsledková listina'!$C:$C,0)),"",INDEX('[1]Výsledková listina'!$B:$T,MATCH($A92,'[1]Výsledková listina'!$C:$C,0),7))</f>
        <v>13</v>
      </c>
      <c r="G92" s="5">
        <f>IF(ISNA(MATCH($A92,'[1]Výsledková listina'!$L:$L,0)),"",INDEX('[1]Výsledková listina'!$B:$T,MATCH($A92,'[1]Výsledková listina'!$L:$L,0),15))</f>
        <v>0</v>
      </c>
      <c r="H92" s="5">
        <f>IF(ISNA(MATCH($A92,'[1]Výsledková listina'!$L:$L,0)),"",INDEX('[1]Výsledková listina'!$B:$T,MATCH($A92,'[1]Výsledková listina'!$L:$L,0),16))</f>
        <v>12</v>
      </c>
      <c r="I92" s="5">
        <f>IF(ISNA(MATCH($A92,'[2]Výsledková listina'!$C:$C,0)),"",INDEX('[2]Výsledková listina'!$B:$T,MATCH($A92,'[2]Výsledková listina'!$C:$C,0),6))</f>
        <v>0</v>
      </c>
      <c r="J92" s="5">
        <f>IF(ISNA(MATCH($A92,'[2]Výsledková listina'!$C:$C,0)),"",INDEX('[2]Výsledková listina'!$B:$T,MATCH($A92,'[2]Výsledková listina'!$C:$C,0),7))</f>
        <v>12</v>
      </c>
      <c r="K92" s="5">
        <f>IF(ISNA(MATCH($A92,'[2]Výsledková listina'!$L:$L,0)),"",INDEX('[2]Výsledková listina'!$B:$T,MATCH($A92,'[2]Výsledková listina'!$L:$L,0),15))</f>
        <v>0</v>
      </c>
      <c r="L92" s="5">
        <f>IF(ISNA(MATCH($A92,'[2]Výsledková listina'!$L:$L,0)),"",INDEX('[2]Výsledková listina'!$B:$T,MATCH($A92,'[2]Výsledková listina'!$L:$L,0),16))</f>
        <v>12</v>
      </c>
      <c r="M92" s="5">
        <v>0</v>
      </c>
      <c r="N92" s="5">
        <v>14</v>
      </c>
      <c r="O92" s="5">
        <v>0</v>
      </c>
      <c r="P92" s="5">
        <v>14</v>
      </c>
      <c r="Q92" s="5">
        <v>0</v>
      </c>
      <c r="R92" s="5">
        <v>14</v>
      </c>
      <c r="S92" s="5">
        <v>0</v>
      </c>
      <c r="T92" s="5">
        <v>14</v>
      </c>
      <c r="U92" s="5">
        <f t="shared" si="4"/>
        <v>0</v>
      </c>
      <c r="V92" s="5">
        <f t="shared" si="5"/>
        <v>105</v>
      </c>
      <c r="W92" s="5"/>
      <c r="X92" s="6">
        <v>89</v>
      </c>
    </row>
    <row r="93" spans="1:24" ht="25.5" customHeight="1">
      <c r="A93" s="7">
        <v>2274</v>
      </c>
      <c r="B93" s="8" t="s">
        <v>119</v>
      </c>
      <c r="C93" s="8" t="s">
        <v>108</v>
      </c>
      <c r="D93" s="9" t="s">
        <v>39</v>
      </c>
      <c r="E93" s="5">
        <v>0</v>
      </c>
      <c r="F93" s="5">
        <v>14</v>
      </c>
      <c r="G93" s="5">
        <v>0</v>
      </c>
      <c r="H93" s="5">
        <v>14</v>
      </c>
      <c r="I93" s="5">
        <v>0</v>
      </c>
      <c r="J93" s="5">
        <v>14</v>
      </c>
      <c r="K93" s="5">
        <v>0</v>
      </c>
      <c r="L93" s="5">
        <v>14</v>
      </c>
      <c r="M93" s="5">
        <f>IF(ISNA(MATCH($A93,'[4]Výsledková listina'!$C:$C,0)),"",INDEX('[4]Výsledková listina'!$B:$T,MATCH($A93,'[4]Výsledková listina'!$C:$C,0),6))</f>
        <v>0</v>
      </c>
      <c r="N93" s="5">
        <f>IF(ISNA(MATCH($A93,'[4]Výsledková listina'!$C:$C,0)),"",INDEX('[4]Výsledková listina'!$B:$T,MATCH($A93,'[4]Výsledková listina'!$C:$C,0),7))</f>
        <v>10.5</v>
      </c>
      <c r="O93" s="5">
        <f>IF(ISNA(MATCH($A93,'[4]Výsledková listina'!$L:$L,0)),"",INDEX('[4]Výsledková listina'!$B:$T,MATCH($A93,'[4]Výsledková listina'!$L:$L,0),15))</f>
        <v>1250</v>
      </c>
      <c r="P93" s="5">
        <f>IF(ISNA(MATCH($A93,'[4]Výsledková listina'!$L:$L,0)),"",INDEX('[4]Výsledková listina'!$B:$T,MATCH($A93,'[4]Výsledková listina'!$L:$L,0),16))</f>
        <v>11</v>
      </c>
      <c r="Q93" s="5">
        <v>0</v>
      </c>
      <c r="R93" s="5">
        <v>14</v>
      </c>
      <c r="S93" s="5">
        <v>0</v>
      </c>
      <c r="T93" s="5">
        <v>14</v>
      </c>
      <c r="U93" s="5">
        <f t="shared" si="4"/>
        <v>1250</v>
      </c>
      <c r="V93" s="5">
        <f t="shared" si="5"/>
        <v>105.5</v>
      </c>
      <c r="W93" s="5"/>
      <c r="X93" s="6">
        <v>90</v>
      </c>
    </row>
    <row r="94" spans="1:24" ht="25.5" customHeight="1">
      <c r="A94" s="7">
        <v>2360</v>
      </c>
      <c r="B94" s="8" t="s">
        <v>117</v>
      </c>
      <c r="C94" s="8" t="s">
        <v>108</v>
      </c>
      <c r="D94" s="9" t="s">
        <v>31</v>
      </c>
      <c r="E94" s="5">
        <v>0</v>
      </c>
      <c r="F94" s="5">
        <v>14</v>
      </c>
      <c r="G94" s="5">
        <v>0</v>
      </c>
      <c r="H94" s="5">
        <v>14</v>
      </c>
      <c r="I94" s="5">
        <v>0</v>
      </c>
      <c r="J94" s="5">
        <v>14</v>
      </c>
      <c r="K94" s="5">
        <v>0</v>
      </c>
      <c r="L94" s="5">
        <v>14</v>
      </c>
      <c r="M94" s="5">
        <v>0</v>
      </c>
      <c r="N94" s="5">
        <v>14</v>
      </c>
      <c r="O94" s="5">
        <v>0</v>
      </c>
      <c r="P94" s="5">
        <v>14</v>
      </c>
      <c r="Q94" s="5">
        <v>0</v>
      </c>
      <c r="R94" s="5">
        <v>14</v>
      </c>
      <c r="S94" s="5">
        <f>IF(ISNA(MATCH($A94,'[3]Výsledková listina'!$L:$L,0)),"",INDEX('[3]Výsledková listina'!$B:$T,MATCH($A94,'[3]Výsledková listina'!$L:$L,0),15))</f>
        <v>300</v>
      </c>
      <c r="T94" s="5">
        <f>IF(ISNA(MATCH($A94,'[3]Výsledková listina'!$L:$L,0)),"",INDEX('[3]Výsledková listina'!$B:$T,MATCH($A94,'[3]Výsledková listina'!$L:$L,0),16))</f>
        <v>9</v>
      </c>
      <c r="U94" s="5">
        <f t="shared" si="4"/>
        <v>300</v>
      </c>
      <c r="V94" s="5">
        <f t="shared" si="5"/>
        <v>107</v>
      </c>
      <c r="W94" s="5"/>
      <c r="X94" s="6">
        <v>91</v>
      </c>
    </row>
    <row r="95" spans="1:24" ht="25.5" customHeight="1">
      <c r="A95" s="25">
        <v>2265</v>
      </c>
      <c r="B95" s="25" t="s">
        <v>149</v>
      </c>
      <c r="C95" s="14" t="s">
        <v>108</v>
      </c>
      <c r="D95" s="15" t="s">
        <v>18</v>
      </c>
      <c r="E95" s="16">
        <v>0</v>
      </c>
      <c r="F95" s="16">
        <v>14</v>
      </c>
      <c r="G95" s="16">
        <v>0</v>
      </c>
      <c r="H95" s="16">
        <v>14</v>
      </c>
      <c r="I95" s="16">
        <v>0</v>
      </c>
      <c r="J95" s="16">
        <v>14</v>
      </c>
      <c r="K95" s="16">
        <v>0</v>
      </c>
      <c r="L95" s="16">
        <v>14</v>
      </c>
      <c r="M95" s="16">
        <f>IF(ISNA(MATCH($A95,'[4]Výsledková listina'!$C:$C,0)),"",INDEX('[4]Výsledková listina'!$B:$T,MATCH($A95,'[4]Výsledková listina'!$C:$C,0),6))</f>
        <v>0</v>
      </c>
      <c r="N95" s="16">
        <f>IF(ISNA(MATCH($A95,'[4]Výsledková listina'!$C:$C,0)),"",INDEX('[4]Výsledková listina'!$B:$T,MATCH($A95,'[4]Výsledková listina'!$C:$C,0),7))</f>
        <v>12</v>
      </c>
      <c r="O95" s="16">
        <f>IF(ISNA(MATCH($A95,'[4]Výsledková listina'!$L:$L,0)),"",INDEX('[4]Výsledková listina'!$B:$T,MATCH($A95,'[4]Výsledková listina'!$L:$L,0),15))</f>
        <v>0</v>
      </c>
      <c r="P95" s="16">
        <f>IF(ISNA(MATCH($A95,'[4]Výsledková listina'!$L:$L,0)),"",INDEX('[4]Výsledková listina'!$B:$T,MATCH($A95,'[4]Výsledková listina'!$L:$L,0),16))</f>
        <v>14</v>
      </c>
      <c r="Q95" s="16">
        <v>0</v>
      </c>
      <c r="R95" s="16">
        <v>14</v>
      </c>
      <c r="S95" s="16">
        <v>0</v>
      </c>
      <c r="T95" s="16">
        <v>14</v>
      </c>
      <c r="U95" s="16">
        <f t="shared" si="4"/>
        <v>0</v>
      </c>
      <c r="V95" s="16">
        <f t="shared" si="5"/>
        <v>110</v>
      </c>
      <c r="W95" s="16"/>
      <c r="X95" s="17">
        <v>92</v>
      </c>
    </row>
    <row r="96" spans="1:24" ht="25.5" customHeight="1">
      <c r="A96" s="26"/>
      <c r="B96" s="27"/>
      <c r="C96" s="27"/>
      <c r="D96" s="28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30"/>
    </row>
    <row r="97" spans="1:24" ht="25.5" customHeight="1">
      <c r="A97" s="26"/>
      <c r="B97" s="27"/>
      <c r="C97" s="27"/>
      <c r="D97" s="2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30"/>
    </row>
    <row r="98" spans="1:24" ht="25.5" customHeight="1">
      <c r="A98" s="26"/>
      <c r="B98" s="27"/>
      <c r="C98" s="27"/>
      <c r="D98" s="2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30"/>
    </row>
    <row r="99" spans="1:24" ht="25.5" customHeight="1">
      <c r="A99" s="26"/>
      <c r="B99" s="27"/>
      <c r="C99" s="27"/>
      <c r="D99" s="2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30"/>
    </row>
    <row r="100" spans="1:24" ht="25.5" customHeight="1">
      <c r="A100" s="26"/>
      <c r="B100" s="27"/>
      <c r="C100" s="27"/>
      <c r="D100" s="2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30"/>
    </row>
    <row r="101" spans="1:24" ht="25.5" customHeight="1">
      <c r="A101" s="26"/>
      <c r="B101" s="27"/>
      <c r="C101" s="27"/>
      <c r="D101" s="2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30"/>
    </row>
    <row r="102" spans="1:24" ht="25.5" customHeight="1">
      <c r="A102" s="26"/>
      <c r="B102" s="27"/>
      <c r="C102" s="27"/>
      <c r="D102" s="2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30"/>
    </row>
    <row r="103" spans="1:24" ht="25.5" customHeight="1">
      <c r="A103" s="26"/>
      <c r="B103" s="27"/>
      <c r="C103" s="27"/>
      <c r="D103" s="2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30"/>
    </row>
    <row r="104" spans="1:24" ht="25.5" customHeight="1">
      <c r="A104" s="26"/>
      <c r="B104" s="27"/>
      <c r="C104" s="27"/>
      <c r="D104" s="2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30"/>
    </row>
    <row r="105" spans="1:24" ht="25.5" customHeight="1">
      <c r="A105" s="26"/>
      <c r="B105" s="27"/>
      <c r="C105" s="27"/>
      <c r="D105" s="2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30"/>
    </row>
    <row r="106" spans="1:24" ht="25.5" customHeight="1">
      <c r="A106" s="26"/>
      <c r="B106" s="27"/>
      <c r="C106" s="27"/>
      <c r="D106" s="2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30"/>
    </row>
    <row r="107" spans="1:24" ht="26.25" customHeight="1">
      <c r="A107" s="26"/>
      <c r="B107" s="27"/>
      <c r="C107" s="27"/>
      <c r="D107" s="2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30"/>
    </row>
    <row r="108" ht="12.75">
      <c r="X108" s="12"/>
    </row>
    <row r="109" ht="12.75">
      <c r="X109" s="12"/>
    </row>
    <row r="110" ht="12.75">
      <c r="X110" s="12"/>
    </row>
    <row r="111" ht="12.75">
      <c r="X111" s="12"/>
    </row>
    <row r="112" ht="12.75">
      <c r="X112" s="12"/>
    </row>
    <row r="113" ht="12.75">
      <c r="X113" s="12"/>
    </row>
    <row r="114" ht="12.75">
      <c r="X114" s="12"/>
    </row>
    <row r="115" ht="12.75">
      <c r="X115" s="12"/>
    </row>
    <row r="116" ht="12.75">
      <c r="X116" s="12"/>
    </row>
    <row r="117" ht="12.75">
      <c r="X117" s="12"/>
    </row>
    <row r="118" ht="12.75">
      <c r="X118" s="12"/>
    </row>
    <row r="119" ht="12.75">
      <c r="X119" s="12"/>
    </row>
    <row r="120" ht="12.75">
      <c r="X120" s="12"/>
    </row>
    <row r="121" ht="12.75">
      <c r="X121" s="12"/>
    </row>
    <row r="122" ht="12.75">
      <c r="X122" s="12"/>
    </row>
    <row r="123" ht="12.75">
      <c r="X123" s="12"/>
    </row>
    <row r="124" ht="12.75">
      <c r="X124" s="12"/>
    </row>
    <row r="125" ht="12.75">
      <c r="X125" s="12"/>
    </row>
    <row r="126" ht="12.75">
      <c r="X126" s="12"/>
    </row>
    <row r="127" ht="12.75">
      <c r="X127" s="12"/>
    </row>
    <row r="128" ht="12.75">
      <c r="X128" s="12"/>
    </row>
    <row r="129" ht="12.75">
      <c r="X129" s="12"/>
    </row>
    <row r="130" ht="12.75">
      <c r="X130" s="12"/>
    </row>
    <row r="131" ht="12.75">
      <c r="X131" s="12"/>
    </row>
    <row r="132" ht="12.75">
      <c r="X132" s="12"/>
    </row>
    <row r="133" ht="12.75">
      <c r="X133" s="12"/>
    </row>
    <row r="134" ht="12.75">
      <c r="X134" s="12"/>
    </row>
    <row r="135" ht="12.75">
      <c r="X135" s="12"/>
    </row>
    <row r="136" ht="12.75">
      <c r="X136" s="12"/>
    </row>
    <row r="137" ht="12.75">
      <c r="X137" s="12"/>
    </row>
    <row r="138" ht="12.75">
      <c r="X138" s="12"/>
    </row>
    <row r="139" ht="12.75">
      <c r="X139" s="12"/>
    </row>
    <row r="140" ht="12.75">
      <c r="X140" s="12"/>
    </row>
    <row r="141" ht="12.75">
      <c r="X141" s="12"/>
    </row>
    <row r="142" ht="12.75">
      <c r="X142" s="12"/>
    </row>
    <row r="143" ht="12.75">
      <c r="X143" s="12"/>
    </row>
    <row r="144" ht="12.75">
      <c r="X144" s="12"/>
    </row>
    <row r="145" ht="12.75">
      <c r="X145" s="12"/>
    </row>
    <row r="146" ht="12.75">
      <c r="X146" s="12"/>
    </row>
    <row r="147" ht="12.75">
      <c r="X147" s="12"/>
    </row>
    <row r="148" ht="12.75">
      <c r="X148" s="12"/>
    </row>
    <row r="149" ht="12.75">
      <c r="X149" s="12"/>
    </row>
    <row r="150" ht="12.75">
      <c r="X150" s="12"/>
    </row>
    <row r="151" ht="12.75">
      <c r="X151" s="12"/>
    </row>
    <row r="152" ht="12.75">
      <c r="X152" s="12"/>
    </row>
    <row r="153" ht="12.75">
      <c r="X153" s="12"/>
    </row>
    <row r="154" ht="12.75">
      <c r="X154" s="12"/>
    </row>
    <row r="155" ht="12.75">
      <c r="X155" s="12"/>
    </row>
    <row r="156" ht="12.75">
      <c r="X156" s="12"/>
    </row>
    <row r="157" ht="12.75">
      <c r="X157" s="12"/>
    </row>
    <row r="158" ht="12.75">
      <c r="X158" s="12"/>
    </row>
    <row r="159" ht="12.75">
      <c r="X159" s="12"/>
    </row>
    <row r="160" ht="12.75">
      <c r="X160" s="12"/>
    </row>
    <row r="161" ht="12.75">
      <c r="X161" s="12"/>
    </row>
    <row r="162" ht="12.75">
      <c r="X162" s="12"/>
    </row>
    <row r="163" ht="12.75">
      <c r="X163" s="12"/>
    </row>
    <row r="164" ht="12.75">
      <c r="X164" s="12"/>
    </row>
    <row r="165" ht="12.75">
      <c r="X165" s="12"/>
    </row>
    <row r="166" ht="12.75">
      <c r="X166" s="12"/>
    </row>
    <row r="167" ht="12.75">
      <c r="X167" s="12"/>
    </row>
    <row r="168" ht="12.75">
      <c r="X168" s="12"/>
    </row>
    <row r="169" ht="12.75">
      <c r="X169" s="12"/>
    </row>
    <row r="170" ht="12.75">
      <c r="X170" s="12"/>
    </row>
    <row r="171" ht="12.75">
      <c r="X171" s="12"/>
    </row>
    <row r="172" ht="12.75">
      <c r="X172" s="12"/>
    </row>
    <row r="173" ht="12.75">
      <c r="X173" s="12"/>
    </row>
    <row r="174" ht="12.75">
      <c r="X174" s="12"/>
    </row>
    <row r="175" ht="12.75">
      <c r="X175" s="12"/>
    </row>
    <row r="176" ht="12.75">
      <c r="X176" s="12"/>
    </row>
    <row r="177" ht="12.75">
      <c r="X177" s="12"/>
    </row>
    <row r="178" ht="12.75">
      <c r="X178" s="12"/>
    </row>
    <row r="179" ht="12.75">
      <c r="X179" s="12"/>
    </row>
    <row r="180" ht="12.75">
      <c r="X180" s="12"/>
    </row>
    <row r="181" ht="12.75">
      <c r="X181" s="12"/>
    </row>
    <row r="182" ht="12.75">
      <c r="X182" s="12"/>
    </row>
    <row r="183" ht="12.75">
      <c r="X183" s="12"/>
    </row>
    <row r="184" ht="12.75">
      <c r="X184" s="12"/>
    </row>
    <row r="185" ht="12.75">
      <c r="X185" s="12"/>
    </row>
    <row r="186" ht="12.75">
      <c r="X186" s="12"/>
    </row>
    <row r="187" ht="12.75">
      <c r="X187" s="12"/>
    </row>
    <row r="188" ht="12.75">
      <c r="X188" s="12"/>
    </row>
    <row r="189" ht="12.75">
      <c r="X189" s="12"/>
    </row>
    <row r="190" ht="12.75">
      <c r="X190" s="12"/>
    </row>
    <row r="191" ht="12.75">
      <c r="X191" s="12"/>
    </row>
    <row r="192" ht="12.75">
      <c r="X192" s="12"/>
    </row>
    <row r="193" ht="12.75">
      <c r="X193" s="12"/>
    </row>
    <row r="194" ht="12.75">
      <c r="X194" s="12"/>
    </row>
    <row r="195" ht="12.75">
      <c r="X195" s="12"/>
    </row>
    <row r="196" ht="12.75">
      <c r="X196" s="12"/>
    </row>
    <row r="197" ht="12.75">
      <c r="X197" s="12"/>
    </row>
    <row r="198" ht="12.75">
      <c r="X198" s="12"/>
    </row>
    <row r="199" ht="12.75">
      <c r="X199" s="12"/>
    </row>
    <row r="200" ht="12.75">
      <c r="X200" s="12"/>
    </row>
    <row r="201" ht="12.75">
      <c r="X201" s="12"/>
    </row>
    <row r="202" ht="12.75">
      <c r="X202" s="12"/>
    </row>
    <row r="203" ht="12.75">
      <c r="X203" s="12"/>
    </row>
    <row r="204" ht="12.75">
      <c r="X204" s="12"/>
    </row>
    <row r="205" ht="12.75">
      <c r="X205" s="12"/>
    </row>
    <row r="206" ht="12.75">
      <c r="X206" s="12"/>
    </row>
    <row r="207" ht="12.75">
      <c r="X207" s="12"/>
    </row>
    <row r="208" ht="12.75">
      <c r="X208" s="12"/>
    </row>
    <row r="209" ht="12.75">
      <c r="X209" s="12"/>
    </row>
    <row r="210" ht="12.75">
      <c r="X210" s="12"/>
    </row>
    <row r="211" ht="12.75">
      <c r="X211" s="12"/>
    </row>
    <row r="212" ht="12.75">
      <c r="X212" s="12"/>
    </row>
    <row r="213" ht="12.75">
      <c r="X213" s="12"/>
    </row>
    <row r="214" ht="12.75">
      <c r="X214" s="12"/>
    </row>
    <row r="215" ht="12.75">
      <c r="X215" s="12"/>
    </row>
    <row r="216" ht="12.75">
      <c r="X216" s="12"/>
    </row>
    <row r="217" ht="12.75">
      <c r="X217" s="12"/>
    </row>
    <row r="218" ht="12.75">
      <c r="X218" s="12"/>
    </row>
    <row r="219" ht="12.75">
      <c r="X219" s="12"/>
    </row>
    <row r="220" ht="12.75">
      <c r="X220" s="12"/>
    </row>
    <row r="221" ht="12.75">
      <c r="X221" s="12"/>
    </row>
    <row r="222" ht="12.75">
      <c r="X222" s="12"/>
    </row>
    <row r="223" ht="12.75">
      <c r="X223" s="12"/>
    </row>
    <row r="224" ht="12.75">
      <c r="X224" s="12"/>
    </row>
    <row r="225" ht="12.75">
      <c r="X225" s="12"/>
    </row>
    <row r="226" ht="12.75">
      <c r="X226" s="12"/>
    </row>
    <row r="227" ht="12.75">
      <c r="X227" s="12"/>
    </row>
    <row r="228" ht="12.75">
      <c r="X228" s="12"/>
    </row>
    <row r="229" ht="12.75">
      <c r="X229" s="12"/>
    </row>
    <row r="230" ht="12.75">
      <c r="X230" s="12"/>
    </row>
    <row r="231" ht="12.75">
      <c r="X231" s="12"/>
    </row>
    <row r="232" ht="12.75">
      <c r="X232" s="12"/>
    </row>
    <row r="233" ht="12.75">
      <c r="X233" s="12"/>
    </row>
    <row r="234" ht="12.75">
      <c r="X234" s="12"/>
    </row>
    <row r="235" ht="12.75">
      <c r="X235" s="12"/>
    </row>
    <row r="236" ht="12.75">
      <c r="X236" s="12"/>
    </row>
    <row r="237" ht="12.75">
      <c r="X237" s="12"/>
    </row>
    <row r="238" ht="12.75">
      <c r="X238" s="12"/>
    </row>
    <row r="239" ht="12.75">
      <c r="X239" s="12"/>
    </row>
    <row r="240" ht="12.75">
      <c r="X240" s="12"/>
    </row>
    <row r="241" ht="12.75">
      <c r="X241" s="12"/>
    </row>
    <row r="242" ht="12.75">
      <c r="X242" s="12"/>
    </row>
    <row r="243" ht="12.75">
      <c r="X243" s="12"/>
    </row>
    <row r="244" ht="12.75">
      <c r="X244" s="12"/>
    </row>
    <row r="245" ht="12.75">
      <c r="X245" s="12"/>
    </row>
    <row r="246" ht="12.75">
      <c r="X246" s="12"/>
    </row>
    <row r="247" ht="12.75">
      <c r="X247" s="12"/>
    </row>
    <row r="248" ht="12.75">
      <c r="X248" s="12"/>
    </row>
    <row r="249" ht="12.75">
      <c r="X249" s="12"/>
    </row>
    <row r="250" ht="12.75">
      <c r="X250" s="12"/>
    </row>
  </sheetData>
  <sheetProtection formatCells="0" formatColumns="0" formatRows="0" insertColumns="0" insertRows="0" deleteColumns="0" deleteRows="0" selectLockedCells="1" sort="0" autoFilter="0"/>
  <autoFilter ref="A3:X107"/>
  <mergeCells count="17">
    <mergeCell ref="D1:D3"/>
    <mergeCell ref="A1:A3"/>
    <mergeCell ref="M1:P1"/>
    <mergeCell ref="M2:N2"/>
    <mergeCell ref="O2:P2"/>
    <mergeCell ref="B1:B3"/>
    <mergeCell ref="C1:C3"/>
    <mergeCell ref="U1:X2"/>
    <mergeCell ref="E2:F2"/>
    <mergeCell ref="G2:H2"/>
    <mergeCell ref="E1:H1"/>
    <mergeCell ref="I1:L1"/>
    <mergeCell ref="I2:J2"/>
    <mergeCell ref="K2:L2"/>
    <mergeCell ref="Q1:T1"/>
    <mergeCell ref="Q2:R2"/>
    <mergeCell ref="S2:T2"/>
  </mergeCells>
  <dataValidations count="1">
    <dataValidation type="list" allowBlank="1" showInputMessage="1" showErrorMessage="1" sqref="B107">
      <formula1>RC_KARASI</formula1>
    </dataValidation>
  </dataValidations>
  <printOptions/>
  <pageMargins left="0.4724409448818898" right="0.4330708661417323" top="0.7874015748031497" bottom="0.5118110236220472" header="0.31496062992125984" footer="0.2755905511811024"/>
  <pageSetup fitToHeight="31" fitToWidth="1" horizontalDpi="300" verticalDpi="300" orientation="portrait" paperSize="9" scale="54" r:id="rId1"/>
  <headerFooter alignWithMargins="0">
    <oddHeader>&amp;C&amp;"Arial,Tučné"&amp;14Celkové výsledky IV. Oficiálního MiČR 2007 v LRU FEEDER 
&amp;A</oddHeader>
    <oddFooter>&amp;L&amp;F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 ES</dc:creator>
  <cp:keywords/>
  <dc:description/>
  <cp:lastModifiedBy>Fanda</cp:lastModifiedBy>
  <cp:lastPrinted>2007-10-22T13:02:02Z</cp:lastPrinted>
  <dcterms:created xsi:type="dcterms:W3CDTF">2004-07-09T11:31:34Z</dcterms:created>
  <dcterms:modified xsi:type="dcterms:W3CDTF">2007-10-22T17:47:52Z</dcterms:modified>
  <cp:category/>
  <cp:version/>
  <cp:contentType/>
  <cp:contentStatus/>
</cp:coreProperties>
</file>